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S-SV-V312-FSV\redirect\00215514\Desktop\"/>
    </mc:Choice>
  </mc:AlternateContent>
  <xr:revisionPtr revIDLastSave="0" documentId="13_ncr:1_{1B472A2D-A827-4C1B-B6F0-30104069D8BD}" xr6:coauthVersionLast="47" xr6:coauthVersionMax="47" xr10:uidLastSave="{00000000-0000-0000-0000-000000000000}"/>
  <bookViews>
    <workbookView xWindow="-120" yWindow="-120" windowWidth="29040" windowHeight="15840" activeTab="1" xr2:uid="{00000000-000D-0000-FFFF-FFFF00000000}"/>
  </bookViews>
  <sheets>
    <sheet name="使い方" sheetId="7" r:id="rId1"/>
    <sheet name="工事契約書" sheetId="1" r:id="rId2"/>
    <sheet name="課税事業者の届出（工事）" sheetId="4" state="hidden" r:id="rId3"/>
    <sheet name="工事契約書 (電子契約)" sheetId="11" r:id="rId4"/>
    <sheet name="仲裁合意書" sheetId="3" r:id="rId5"/>
    <sheet name="工事公契約誓約書" sheetId="9" r:id="rId6"/>
    <sheet name="工事変更契約書 " sheetId="5" r:id="rId7"/>
    <sheet name="工事変更契約書  (電子契約)" sheetId="12" r:id="rId8"/>
    <sheet name="委託契約書" sheetId="2" state="hidden" r:id="rId9"/>
    <sheet name="課税事業者の届出 (委託)" sheetId="8" state="hidden" r:id="rId10"/>
    <sheet name="委託公契約誓約書" sheetId="10" state="hidden" r:id="rId11"/>
    <sheet name="委託変更契約書 " sheetId="6" state="hidden" r:id="rId12"/>
  </sheets>
  <definedNames>
    <definedName name="_xlnm.Print_Area" localSheetId="8">委託契約書!$A:$R</definedName>
    <definedName name="_xlnm.Print_Area" localSheetId="11">'委託変更契約書 '!$A$1:$R$58</definedName>
    <definedName name="_xlnm.Print_Area" localSheetId="1">工事契約書!$A$1:$R$59</definedName>
    <definedName name="_xlnm.Print_Area" localSheetId="3">'工事契約書 (電子契約)'!$A$1:$R$59</definedName>
    <definedName name="_xlnm.Print_Area" localSheetId="6">'工事変更契約書 '!$A$1:$R$58</definedName>
    <definedName name="_xlnm.Print_Area" localSheetId="7">'工事変更契約書  (電子契約)'!$A$1:$R$58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12" l="1"/>
  <c r="L46" i="12"/>
  <c r="E36" i="12"/>
  <c r="H26" i="12"/>
  <c r="L23" i="12"/>
  <c r="H23" i="12"/>
  <c r="K20" i="12"/>
  <c r="L18" i="12"/>
  <c r="H18" i="12"/>
  <c r="F18" i="12"/>
  <c r="F12" i="12"/>
  <c r="F8" i="12"/>
  <c r="O52" i="11"/>
  <c r="L48" i="11"/>
  <c r="H39" i="11"/>
  <c r="P31" i="11"/>
  <c r="O31" i="11"/>
  <c r="N31" i="11"/>
  <c r="K31" i="11"/>
  <c r="K26" i="11"/>
  <c r="F24" i="11" s="1"/>
  <c r="H21" i="11"/>
  <c r="H19" i="11"/>
  <c r="G16" i="11"/>
  <c r="G14" i="11"/>
  <c r="F11" i="11"/>
  <c r="F7" i="11"/>
  <c r="U50" i="6"/>
  <c r="U49" i="2"/>
  <c r="N36" i="11" l="1"/>
  <c r="U35" i="11"/>
  <c r="U30" i="11"/>
  <c r="U32" i="11" s="1"/>
  <c r="F31" i="11" s="1"/>
  <c r="F36" i="11"/>
  <c r="F33" i="11"/>
  <c r="H39" i="1"/>
  <c r="H18" i="10" l="1"/>
  <c r="I39" i="10" s="1"/>
  <c r="E16" i="10"/>
  <c r="F44" i="10"/>
  <c r="F44" i="9" l="1"/>
  <c r="H18" i="9"/>
  <c r="I39" i="9" s="1"/>
  <c r="E16" i="9"/>
  <c r="K20" i="5" l="1"/>
  <c r="K20" i="6"/>
  <c r="O50" i="6"/>
  <c r="O49" i="2"/>
  <c r="O50" i="5"/>
  <c r="I32" i="3"/>
  <c r="O52" i="1"/>
  <c r="N31" i="1" l="1"/>
  <c r="O31" i="1"/>
  <c r="P31" i="1"/>
  <c r="K31" i="1"/>
  <c r="H19" i="1"/>
  <c r="H21" i="1" s="1"/>
  <c r="I2" i="8" l="1"/>
  <c r="I2" i="4"/>
  <c r="C36" i="7" l="1"/>
  <c r="C35" i="7"/>
  <c r="C34" i="7"/>
  <c r="C33" i="7"/>
  <c r="C32" i="7"/>
  <c r="C31" i="7"/>
  <c r="C30" i="7"/>
  <c r="C29" i="7"/>
  <c r="C28" i="7"/>
  <c r="H8" i="8" l="1"/>
  <c r="H8" i="4"/>
  <c r="K26" i="1" l="1"/>
  <c r="K22" i="2"/>
  <c r="L46" i="6" l="1"/>
  <c r="E36" i="6"/>
  <c r="H26" i="6"/>
  <c r="L23" i="6"/>
  <c r="H23" i="6"/>
  <c r="L18" i="6"/>
  <c r="H18" i="6"/>
  <c r="F18" i="6"/>
  <c r="F12" i="6"/>
  <c r="F8" i="6"/>
  <c r="E36" i="5"/>
  <c r="L23" i="5"/>
  <c r="H26" i="5"/>
  <c r="H23" i="5"/>
  <c r="L18" i="5"/>
  <c r="H18" i="5"/>
  <c r="F18" i="5"/>
  <c r="L46" i="5"/>
  <c r="F12" i="5"/>
  <c r="F8" i="5"/>
  <c r="E10" i="3" l="1"/>
  <c r="E6" i="3"/>
  <c r="B14" i="3"/>
  <c r="I27" i="3" s="1"/>
  <c r="L45" i="2" l="1"/>
  <c r="L48" i="1"/>
  <c r="F20" i="2"/>
  <c r="U26" i="2" s="1"/>
  <c r="U28" i="2" s="1"/>
  <c r="F27" i="2" s="1"/>
  <c r="G16" i="2"/>
  <c r="G14" i="2"/>
  <c r="F11" i="2"/>
  <c r="F7" i="2"/>
  <c r="F24" i="1" l="1"/>
  <c r="F36" i="1" s="1"/>
  <c r="G16" i="1"/>
  <c r="G14" i="1"/>
  <c r="F11" i="1"/>
  <c r="F7" i="1"/>
  <c r="U30" i="1" l="1"/>
  <c r="U32" i="1" s="1"/>
  <c r="F31" i="1" s="1"/>
  <c r="N36" i="1"/>
  <c r="U35" i="1"/>
  <c r="F33" i="1"/>
</calcChain>
</file>

<file path=xl/sharedStrings.xml><?xml version="1.0" encoding="utf-8"?>
<sst xmlns="http://schemas.openxmlformats.org/spreadsheetml/2006/main" count="573" uniqueCount="262">
  <si>
    <t>建設工事請負契約書</t>
    <rPh sb="0" eb="2">
      <t>ケンセツ</t>
    </rPh>
    <rPh sb="2" eb="4">
      <t>コウジ</t>
    </rPh>
    <rPh sb="4" eb="6">
      <t>ウケオイ</t>
    </rPh>
    <rPh sb="6" eb="9">
      <t>ケイヤクショ</t>
    </rPh>
    <phoneticPr fontId="3"/>
  </si>
  <si>
    <t>建設工事名</t>
    <rPh sb="0" eb="2">
      <t>ケンセツ</t>
    </rPh>
    <rPh sb="2" eb="4">
      <t>コウジ</t>
    </rPh>
    <rPh sb="4" eb="5">
      <t>メイ</t>
    </rPh>
    <phoneticPr fontId="3"/>
  </si>
  <si>
    <t>建設工事箇所</t>
    <rPh sb="0" eb="2">
      <t>ケンセツ</t>
    </rPh>
    <rPh sb="2" eb="4">
      <t>コウジ</t>
    </rPh>
    <rPh sb="4" eb="6">
      <t>カショ</t>
    </rPh>
    <phoneticPr fontId="3"/>
  </si>
  <si>
    <t>工期</t>
    <rPh sb="0" eb="2">
      <t>コウキ</t>
    </rPh>
    <phoneticPr fontId="3"/>
  </si>
  <si>
    <t>着手</t>
    <rPh sb="0" eb="2">
      <t>チャクシュ</t>
    </rPh>
    <phoneticPr fontId="3"/>
  </si>
  <si>
    <t>完成</t>
    <rPh sb="0" eb="2">
      <t>カンセイ</t>
    </rPh>
    <phoneticPr fontId="3"/>
  </si>
  <si>
    <t>請負代金額</t>
    <rPh sb="0" eb="2">
      <t>ウケオイ</t>
    </rPh>
    <rPh sb="2" eb="4">
      <t>ダイキン</t>
    </rPh>
    <rPh sb="4" eb="5">
      <t>ガク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</si>
  <si>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</si>
  <si>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前払金額</t>
    <rPh sb="0" eb="2">
      <t>マエバラ</t>
    </rPh>
    <rPh sb="2" eb="4">
      <t>キンガク</t>
    </rPh>
    <phoneticPr fontId="3"/>
  </si>
  <si>
    <t>部分払回数</t>
    <rPh sb="0" eb="2">
      <t>ブブン</t>
    </rPh>
    <rPh sb="2" eb="3">
      <t>バラ</t>
    </rPh>
    <rPh sb="3" eb="5">
      <t>カイスウ</t>
    </rPh>
    <phoneticPr fontId="3"/>
  </si>
  <si>
    <t>-</t>
    <phoneticPr fontId="3"/>
  </si>
  <si>
    <t>回以内</t>
    <rPh sb="0" eb="1">
      <t>カイ</t>
    </rPh>
    <rPh sb="1" eb="3">
      <t>イナイ</t>
    </rPh>
    <phoneticPr fontId="3"/>
  </si>
  <si>
    <t>契約保証金</t>
    <rPh sb="0" eb="2">
      <t>ケイヤク</t>
    </rPh>
    <rPh sb="2" eb="5">
      <t>ホショウキン</t>
    </rPh>
    <phoneticPr fontId="3"/>
  </si>
  <si>
    <t>（約款第4条第1項</t>
    <rPh sb="1" eb="3">
      <t>ヤッカン</t>
    </rPh>
    <rPh sb="3" eb="4">
      <t>ダイ</t>
    </rPh>
    <rPh sb="5" eb="6">
      <t>ジョウ</t>
    </rPh>
    <rPh sb="6" eb="7">
      <t>ダイ</t>
    </rPh>
    <rPh sb="8" eb="9">
      <t>コウ</t>
    </rPh>
    <phoneticPr fontId="3"/>
  </si>
  <si>
    <t>該当）</t>
    <rPh sb="0" eb="2">
      <t>ガイトウ</t>
    </rPh>
    <phoneticPr fontId="3"/>
  </si>
  <si>
    <t>上記の建設工事について、発注者と受注者は、各々対等な立場における合意に基づいて、</t>
    <rPh sb="0" eb="2">
      <t>ジョウキ</t>
    </rPh>
    <rPh sb="3" eb="5">
      <t>ケンセツ</t>
    </rPh>
    <rPh sb="5" eb="7">
      <t>コウジ</t>
    </rPh>
    <rPh sb="12" eb="15">
      <t>ハッチュウシャ</t>
    </rPh>
    <rPh sb="16" eb="19">
      <t>ジュチュウシャ</t>
    </rPh>
    <rPh sb="21" eb="23">
      <t>オノオノ</t>
    </rPh>
    <rPh sb="23" eb="25">
      <t>タイトウ</t>
    </rPh>
    <rPh sb="26" eb="28">
      <t>タチバ</t>
    </rPh>
    <rPh sb="32" eb="34">
      <t>ゴウイ</t>
    </rPh>
    <rPh sb="35" eb="36">
      <t>モト</t>
    </rPh>
    <phoneticPr fontId="3"/>
  </si>
  <si>
    <t>別添の約款によって請負契約を締結し、信義に従って誠実にこれを履行するものとする。</t>
    <rPh sb="0" eb="2">
      <t>ベッテン</t>
    </rPh>
    <rPh sb="3" eb="5">
      <t>ヤッカン</t>
    </rPh>
    <rPh sb="9" eb="11">
      <t>ウケオイ</t>
    </rPh>
    <rPh sb="11" eb="13">
      <t>ケイヤク</t>
    </rPh>
    <rPh sb="14" eb="16">
      <t>テイケツ</t>
    </rPh>
    <rPh sb="18" eb="20">
      <t>シンギ</t>
    </rPh>
    <rPh sb="21" eb="22">
      <t>シタガ</t>
    </rPh>
    <rPh sb="24" eb="26">
      <t>セイジツ</t>
    </rPh>
    <rPh sb="30" eb="32">
      <t>リコウ</t>
    </rPh>
    <phoneticPr fontId="3"/>
  </si>
  <si>
    <t>この契約の成立を証するため、この契約書2通を作成し、当事者記名押印の上、各自その</t>
    <rPh sb="2" eb="4">
      <t>ケイヤク</t>
    </rPh>
    <rPh sb="5" eb="7">
      <t>セイリツ</t>
    </rPh>
    <rPh sb="8" eb="9">
      <t>ショウ</t>
    </rPh>
    <rPh sb="16" eb="19">
      <t>ケイヤクショ</t>
    </rPh>
    <rPh sb="20" eb="21">
      <t>ツウ</t>
    </rPh>
    <rPh sb="22" eb="24">
      <t>サクセイ</t>
    </rPh>
    <rPh sb="26" eb="29">
      <t>トウジシャ</t>
    </rPh>
    <rPh sb="29" eb="31">
      <t>キメイ</t>
    </rPh>
    <rPh sb="31" eb="33">
      <t>オウイン</t>
    </rPh>
    <rPh sb="34" eb="35">
      <t>ウエ</t>
    </rPh>
    <rPh sb="36" eb="38">
      <t>カクジ</t>
    </rPh>
    <phoneticPr fontId="3"/>
  </si>
  <si>
    <t>1通を所持する。</t>
    <rPh sb="1" eb="2">
      <t>ツウ</t>
    </rPh>
    <rPh sb="3" eb="5">
      <t>ショジ</t>
    </rPh>
    <phoneticPr fontId="3"/>
  </si>
  <si>
    <t>発注者</t>
    <rPh sb="0" eb="3">
      <t>ハッチュウシャ</t>
    </rPh>
    <phoneticPr fontId="3"/>
  </si>
  <si>
    <t>静岡県西部農林事務所長</t>
    <rPh sb="0" eb="3">
      <t>シズオカケン</t>
    </rPh>
    <rPh sb="3" eb="5">
      <t>セイブ</t>
    </rPh>
    <rPh sb="5" eb="7">
      <t>ノウリン</t>
    </rPh>
    <rPh sb="7" eb="9">
      <t>ジム</t>
    </rPh>
    <rPh sb="9" eb="11">
      <t>ショチョウ</t>
    </rPh>
    <phoneticPr fontId="3"/>
  </si>
  <si>
    <t>受注者</t>
    <rPh sb="0" eb="3">
      <t>ジュチュウシャ</t>
    </rPh>
    <phoneticPr fontId="3"/>
  </si>
  <si>
    <t>住所</t>
    <rPh sb="0" eb="2">
      <t>ジュウショ</t>
    </rPh>
    <phoneticPr fontId="3"/>
  </si>
  <si>
    <t>商号</t>
    <rPh sb="0" eb="2">
      <t>ショウゴウ</t>
    </rPh>
    <phoneticPr fontId="3"/>
  </si>
  <si>
    <t>氏名</t>
    <rPh sb="0" eb="2">
      <t>シメイ</t>
    </rPh>
    <phoneticPr fontId="3"/>
  </si>
  <si>
    <t>）</t>
    <phoneticPr fontId="3"/>
  </si>
  <si>
    <t>収入</t>
    <rPh sb="0" eb="2">
      <t>シュウニュウ</t>
    </rPh>
    <phoneticPr fontId="3"/>
  </si>
  <si>
    <t>印紙</t>
    <rPh sb="0" eb="2">
      <t>インシ</t>
    </rPh>
    <phoneticPr fontId="3"/>
  </si>
  <si>
    <t>業務委託契約書</t>
    <rPh sb="0" eb="2">
      <t>ギョウム</t>
    </rPh>
    <rPh sb="2" eb="4">
      <t>イタク</t>
    </rPh>
    <rPh sb="4" eb="7">
      <t>ケイヤクショ</t>
    </rPh>
    <phoneticPr fontId="3"/>
  </si>
  <si>
    <t>委託業務の名称</t>
    <rPh sb="0" eb="2">
      <t>イタク</t>
    </rPh>
    <rPh sb="2" eb="4">
      <t>ギョウム</t>
    </rPh>
    <rPh sb="5" eb="7">
      <t>メイショウ</t>
    </rPh>
    <phoneticPr fontId="3"/>
  </si>
  <si>
    <t>施行箇所</t>
    <rPh sb="0" eb="2">
      <t>セコウ</t>
    </rPh>
    <rPh sb="2" eb="4">
      <t>カショ</t>
    </rPh>
    <phoneticPr fontId="3"/>
  </si>
  <si>
    <t>履行期間</t>
    <rPh sb="0" eb="2">
      <t>リコウ</t>
    </rPh>
    <rPh sb="2" eb="4">
      <t>キカン</t>
    </rPh>
    <phoneticPr fontId="3"/>
  </si>
  <si>
    <t>業務委託料</t>
    <rPh sb="0" eb="2">
      <t>ギョウム</t>
    </rPh>
    <rPh sb="2" eb="5">
      <t>イタクリョウ</t>
    </rPh>
    <phoneticPr fontId="3"/>
  </si>
  <si>
    <t>業務委託料の支払</t>
    <rPh sb="0" eb="2">
      <t>ギョウム</t>
    </rPh>
    <rPh sb="2" eb="5">
      <t>イタクリョウ</t>
    </rPh>
    <rPh sb="6" eb="8">
      <t>シハラ</t>
    </rPh>
    <phoneticPr fontId="3"/>
  </si>
  <si>
    <t>（静岡県財務規則第55条第2項第3号の規定により免除）</t>
    <rPh sb="1" eb="4">
      <t>シズオカケン</t>
    </rPh>
    <rPh sb="4" eb="6">
      <t>ザイム</t>
    </rPh>
    <rPh sb="6" eb="8">
      <t>キソク</t>
    </rPh>
    <rPh sb="8" eb="9">
      <t>ダイ</t>
    </rPh>
    <rPh sb="11" eb="12">
      <t>ジョウ</t>
    </rPh>
    <rPh sb="12" eb="13">
      <t>ダイ</t>
    </rPh>
    <rPh sb="14" eb="15">
      <t>コウ</t>
    </rPh>
    <rPh sb="15" eb="16">
      <t>ダイ</t>
    </rPh>
    <rPh sb="17" eb="18">
      <t>ゴウ</t>
    </rPh>
    <rPh sb="19" eb="21">
      <t>キテイ</t>
    </rPh>
    <rPh sb="24" eb="26">
      <t>メンジョ</t>
    </rPh>
    <phoneticPr fontId="3"/>
  </si>
  <si>
    <t>上記の委託業務について、発注者と受注者は、各々対等な立場における合意に基づいて、</t>
    <rPh sb="0" eb="2">
      <t>ジョウキ</t>
    </rPh>
    <rPh sb="3" eb="5">
      <t>イタク</t>
    </rPh>
    <rPh sb="5" eb="7">
      <t>ギョウム</t>
    </rPh>
    <rPh sb="12" eb="15">
      <t>ハッチュウシャ</t>
    </rPh>
    <rPh sb="16" eb="19">
      <t>ジュチュウシャ</t>
    </rPh>
    <rPh sb="21" eb="23">
      <t>オノオノ</t>
    </rPh>
    <rPh sb="23" eb="25">
      <t>タイトウ</t>
    </rPh>
    <rPh sb="26" eb="28">
      <t>タチバ</t>
    </rPh>
    <rPh sb="32" eb="34">
      <t>ゴウイ</t>
    </rPh>
    <rPh sb="35" eb="36">
      <t>モト</t>
    </rPh>
    <phoneticPr fontId="3"/>
  </si>
  <si>
    <t>この契約の証として、本書2通を作成し、当事者記名押印の上、各自その1通を保持する。</t>
    <rPh sb="2" eb="4">
      <t>ケイヤク</t>
    </rPh>
    <rPh sb="5" eb="6">
      <t>ショウ</t>
    </rPh>
    <rPh sb="10" eb="12">
      <t>ホンショ</t>
    </rPh>
    <rPh sb="13" eb="14">
      <t>ツウ</t>
    </rPh>
    <rPh sb="15" eb="17">
      <t>サクセイ</t>
    </rPh>
    <rPh sb="19" eb="22">
      <t>トウジシャ</t>
    </rPh>
    <rPh sb="22" eb="24">
      <t>キメイ</t>
    </rPh>
    <rPh sb="24" eb="26">
      <t>オウイン</t>
    </rPh>
    <rPh sb="27" eb="28">
      <t>ウエ</t>
    </rPh>
    <rPh sb="29" eb="31">
      <t>カクジ</t>
    </rPh>
    <rPh sb="34" eb="35">
      <t>ツウ</t>
    </rPh>
    <rPh sb="36" eb="38">
      <t>ホジ</t>
    </rPh>
    <phoneticPr fontId="3"/>
  </si>
  <si>
    <t>工事名</t>
    <rPh sb="0" eb="2">
      <t>コウジ</t>
    </rPh>
    <rPh sb="2" eb="3">
      <t>メイ</t>
    </rPh>
    <phoneticPr fontId="3"/>
  </si>
  <si>
    <t>施行箇所</t>
    <rPh sb="0" eb="2">
      <t>セコウ</t>
    </rPh>
    <rPh sb="2" eb="4">
      <t>カショ</t>
    </rPh>
    <phoneticPr fontId="3"/>
  </si>
  <si>
    <t>着手日</t>
    <rPh sb="0" eb="2">
      <t>チャクシュ</t>
    </rPh>
    <rPh sb="2" eb="3">
      <t>ビ</t>
    </rPh>
    <phoneticPr fontId="3"/>
  </si>
  <si>
    <t>完成日</t>
    <rPh sb="0" eb="2">
      <t>カンセイ</t>
    </rPh>
    <rPh sb="2" eb="3">
      <t>ビ</t>
    </rPh>
    <phoneticPr fontId="3"/>
  </si>
  <si>
    <t>落札金額</t>
    <rPh sb="0" eb="2">
      <t>ラクサツ</t>
    </rPh>
    <rPh sb="2" eb="4">
      <t>キンガク</t>
    </rPh>
    <phoneticPr fontId="3"/>
  </si>
  <si>
    <t>（税抜き）</t>
    <rPh sb="1" eb="2">
      <t>ゼイ</t>
    </rPh>
    <rPh sb="2" eb="3">
      <t>ヌ</t>
    </rPh>
    <phoneticPr fontId="3"/>
  </si>
  <si>
    <t>税率</t>
    <rPh sb="0" eb="2">
      <t>ゼイリツ</t>
    </rPh>
    <phoneticPr fontId="3"/>
  </si>
  <si>
    <t>浜松市中区</t>
    <rPh sb="0" eb="3">
      <t>ハママツシ</t>
    </rPh>
    <rPh sb="3" eb="5">
      <t>ナカク</t>
    </rPh>
    <phoneticPr fontId="3"/>
  </si>
  <si>
    <t>前払限度</t>
    <rPh sb="0" eb="2">
      <t>マエバラ</t>
    </rPh>
    <rPh sb="2" eb="4">
      <t>ゲンド</t>
    </rPh>
    <phoneticPr fontId="3"/>
  </si>
  <si>
    <t>前払請求額</t>
    <rPh sb="0" eb="2">
      <t>マエバラ</t>
    </rPh>
    <rPh sb="2" eb="4">
      <t>セイキュウ</t>
    </rPh>
    <rPh sb="4" eb="5">
      <t>ガク</t>
    </rPh>
    <phoneticPr fontId="3"/>
  </si>
  <si>
    <t>当初のみ</t>
  </si>
  <si>
    <t>契約保証</t>
    <rPh sb="0" eb="2">
      <t>ケイヤク</t>
    </rPh>
    <rPh sb="2" eb="4">
      <t>ホショウ</t>
    </rPh>
    <phoneticPr fontId="3"/>
  </si>
  <si>
    <t>種類</t>
    <rPh sb="0" eb="2">
      <t>シュルイ</t>
    </rPh>
    <phoneticPr fontId="3"/>
  </si>
  <si>
    <t>業務名</t>
    <rPh sb="0" eb="2">
      <t>ギョウム</t>
    </rPh>
    <rPh sb="2" eb="3">
      <t>メイ</t>
    </rPh>
    <phoneticPr fontId="3"/>
  </si>
  <si>
    <t>契約日</t>
    <rPh sb="0" eb="3">
      <t>ケイヤクビ</t>
    </rPh>
    <phoneticPr fontId="3"/>
  </si>
  <si>
    <t>低入札</t>
    <rPh sb="0" eb="1">
      <t>テイ</t>
    </rPh>
    <rPh sb="1" eb="3">
      <t>ニュウサツ</t>
    </rPh>
    <phoneticPr fontId="3"/>
  </si>
  <si>
    <t>対象外</t>
  </si>
  <si>
    <t>建設工事場所</t>
    <rPh sb="0" eb="2">
      <t>ケンセツ</t>
    </rPh>
    <rPh sb="2" eb="4">
      <t>コウジ</t>
    </rPh>
    <rPh sb="4" eb="6">
      <t>バショ</t>
    </rPh>
    <phoneticPr fontId="3"/>
  </si>
  <si>
    <t>に締結した上記建設工事の請負契約に関する紛争については、発注者</t>
    <rPh sb="1" eb="3">
      <t>テイケツ</t>
    </rPh>
    <rPh sb="5" eb="7">
      <t>ジョウキ</t>
    </rPh>
    <rPh sb="7" eb="9">
      <t>ケンセツ</t>
    </rPh>
    <rPh sb="9" eb="11">
      <t>コウジ</t>
    </rPh>
    <rPh sb="12" eb="14">
      <t>ウケオイ</t>
    </rPh>
    <rPh sb="14" eb="16">
      <t>ケイヤク</t>
    </rPh>
    <rPh sb="17" eb="18">
      <t>カン</t>
    </rPh>
    <rPh sb="20" eb="22">
      <t>フンソウ</t>
    </rPh>
    <rPh sb="28" eb="31">
      <t>ハッチュウシャ</t>
    </rPh>
    <phoneticPr fontId="3"/>
  </si>
  <si>
    <t>及び受注者は、建設業法に規定する下記の建設工事紛争審査会の仲裁に付し、その仲裁判断に</t>
    <rPh sb="0" eb="1">
      <t>オヨ</t>
    </rPh>
    <rPh sb="2" eb="5">
      <t>ジュチュウシャ</t>
    </rPh>
    <rPh sb="7" eb="10">
      <t>ケンセツギョウ</t>
    </rPh>
    <rPh sb="10" eb="11">
      <t>ホウ</t>
    </rPh>
    <rPh sb="12" eb="14">
      <t>キテイ</t>
    </rPh>
    <rPh sb="16" eb="18">
      <t>カキ</t>
    </rPh>
    <rPh sb="19" eb="21">
      <t>ケンセツ</t>
    </rPh>
    <rPh sb="21" eb="23">
      <t>コウジ</t>
    </rPh>
    <rPh sb="23" eb="25">
      <t>フンソウ</t>
    </rPh>
    <rPh sb="25" eb="28">
      <t>シンサカイ</t>
    </rPh>
    <rPh sb="29" eb="31">
      <t>チュウサイ</t>
    </rPh>
    <rPh sb="32" eb="33">
      <t>フ</t>
    </rPh>
    <rPh sb="37" eb="39">
      <t>チュウサイ</t>
    </rPh>
    <rPh sb="39" eb="41">
      <t>ハンダン</t>
    </rPh>
    <phoneticPr fontId="3"/>
  </si>
  <si>
    <t>服する。</t>
    <rPh sb="0" eb="1">
      <t>フク</t>
    </rPh>
    <phoneticPr fontId="3"/>
  </si>
  <si>
    <t>管轄審査会名</t>
    <rPh sb="0" eb="2">
      <t>カンカツ</t>
    </rPh>
    <rPh sb="2" eb="5">
      <t>シンサカイ</t>
    </rPh>
    <rPh sb="5" eb="6">
      <t>メイ</t>
    </rPh>
    <phoneticPr fontId="3"/>
  </si>
  <si>
    <t>建設工事紛争審査会</t>
    <rPh sb="0" eb="2">
      <t>ケンセツ</t>
    </rPh>
    <rPh sb="2" eb="4">
      <t>コウジ</t>
    </rPh>
    <rPh sb="4" eb="6">
      <t>フンソウ</t>
    </rPh>
    <rPh sb="6" eb="9">
      <t>シンサカイ</t>
    </rPh>
    <phoneticPr fontId="3"/>
  </si>
  <si>
    <t>仲裁合意書</t>
    <rPh sb="0" eb="2">
      <t>チュウサイ</t>
    </rPh>
    <rPh sb="2" eb="5">
      <t>ゴウイショ</t>
    </rPh>
    <phoneticPr fontId="3"/>
  </si>
  <si>
    <t>管轄審査会名が記入されていない場合は建設業法</t>
    <rPh sb="0" eb="2">
      <t>カンカツ</t>
    </rPh>
    <rPh sb="2" eb="5">
      <t>シンサカイ</t>
    </rPh>
    <rPh sb="5" eb="6">
      <t>メイ</t>
    </rPh>
    <rPh sb="7" eb="9">
      <t>キニュウ</t>
    </rPh>
    <rPh sb="15" eb="17">
      <t>バアイ</t>
    </rPh>
    <rPh sb="18" eb="21">
      <t>ケンセツギョウ</t>
    </rPh>
    <rPh sb="21" eb="22">
      <t>ホウ</t>
    </rPh>
    <phoneticPr fontId="3"/>
  </si>
  <si>
    <t>第25条の9第1項又は第2項に定める建設工事紛争</t>
    <rPh sb="0" eb="1">
      <t>ダイ</t>
    </rPh>
    <rPh sb="3" eb="4">
      <t>ジョウ</t>
    </rPh>
    <rPh sb="6" eb="7">
      <t>ダイ</t>
    </rPh>
    <rPh sb="8" eb="9">
      <t>コウ</t>
    </rPh>
    <rPh sb="9" eb="10">
      <t>マタ</t>
    </rPh>
    <rPh sb="11" eb="12">
      <t>ダイ</t>
    </rPh>
    <rPh sb="13" eb="14">
      <t>コウ</t>
    </rPh>
    <rPh sb="15" eb="16">
      <t>サダ</t>
    </rPh>
    <rPh sb="18" eb="20">
      <t>ケンセツ</t>
    </rPh>
    <rPh sb="20" eb="22">
      <t>コウジ</t>
    </rPh>
    <rPh sb="22" eb="24">
      <t>フンソウ</t>
    </rPh>
    <phoneticPr fontId="3"/>
  </si>
  <si>
    <t>審査会を管轄審査会とする。</t>
    <rPh sb="0" eb="3">
      <t>シンサカイ</t>
    </rPh>
    <rPh sb="4" eb="6">
      <t>カンカツ</t>
    </rPh>
    <rPh sb="6" eb="9">
      <t>シンサカイ</t>
    </rPh>
    <phoneticPr fontId="3"/>
  </si>
  <si>
    <t>仲裁合意書について</t>
    <rPh sb="0" eb="2">
      <t>チュウサイ</t>
    </rPh>
    <rPh sb="2" eb="5">
      <t>ゴウイショ</t>
    </rPh>
    <phoneticPr fontId="3"/>
  </si>
  <si>
    <t>１）</t>
    <phoneticPr fontId="3"/>
  </si>
  <si>
    <t>仲裁合意</t>
    <rPh sb="0" eb="2">
      <t>チュウサイ</t>
    </rPh>
    <rPh sb="2" eb="4">
      <t>ゴウイ</t>
    </rPh>
    <phoneticPr fontId="3"/>
  </si>
  <si>
    <t>仲裁合意とは、裁判所への訴訟に代えて、紛争の解決を仲裁人に委ねることを約する当事者間の</t>
    <rPh sb="0" eb="2">
      <t>チュウサイ</t>
    </rPh>
    <rPh sb="2" eb="4">
      <t>ゴウイ</t>
    </rPh>
    <rPh sb="7" eb="10">
      <t>サイバンショ</t>
    </rPh>
    <rPh sb="12" eb="14">
      <t>ソショウ</t>
    </rPh>
    <rPh sb="15" eb="16">
      <t>カ</t>
    </rPh>
    <rPh sb="19" eb="21">
      <t>フンソウ</t>
    </rPh>
    <rPh sb="22" eb="24">
      <t>カイケツ</t>
    </rPh>
    <rPh sb="25" eb="27">
      <t>チュウサイ</t>
    </rPh>
    <rPh sb="27" eb="28">
      <t>ニン</t>
    </rPh>
    <rPh sb="29" eb="30">
      <t>ユダ</t>
    </rPh>
    <rPh sb="35" eb="36">
      <t>ヤク</t>
    </rPh>
    <rPh sb="38" eb="41">
      <t>トウジシャ</t>
    </rPh>
    <rPh sb="41" eb="42">
      <t>カン</t>
    </rPh>
    <phoneticPr fontId="3"/>
  </si>
  <si>
    <t>契約である。</t>
    <rPh sb="0" eb="2">
      <t>ケイヤク</t>
    </rPh>
    <phoneticPr fontId="3"/>
  </si>
  <si>
    <t>仲裁手続きによってなされる仲裁判断は、裁判上の確定判決と同一の効力を有し、たとえその仲裁</t>
    <rPh sb="0" eb="2">
      <t>チュウサイ</t>
    </rPh>
    <rPh sb="2" eb="4">
      <t>テツヅ</t>
    </rPh>
    <rPh sb="13" eb="15">
      <t>チュウサイ</t>
    </rPh>
    <rPh sb="15" eb="17">
      <t>ハンダン</t>
    </rPh>
    <rPh sb="19" eb="21">
      <t>サイバン</t>
    </rPh>
    <rPh sb="21" eb="22">
      <t>ジョウ</t>
    </rPh>
    <rPh sb="23" eb="25">
      <t>カクテイ</t>
    </rPh>
    <rPh sb="25" eb="27">
      <t>ハンケツ</t>
    </rPh>
    <rPh sb="28" eb="30">
      <t>ドウイツ</t>
    </rPh>
    <rPh sb="31" eb="33">
      <t>コウリョク</t>
    </rPh>
    <rPh sb="34" eb="35">
      <t>ユウ</t>
    </rPh>
    <rPh sb="42" eb="44">
      <t>チュウサイ</t>
    </rPh>
    <phoneticPr fontId="3"/>
  </si>
  <si>
    <t>判断の内容に不服があっても、その内容を裁判所で争うことはできない。</t>
    <rPh sb="0" eb="2">
      <t>ハンダン</t>
    </rPh>
    <rPh sb="3" eb="5">
      <t>ナイヨウ</t>
    </rPh>
    <rPh sb="6" eb="8">
      <t>フフク</t>
    </rPh>
    <rPh sb="16" eb="18">
      <t>ナイヨウ</t>
    </rPh>
    <rPh sb="19" eb="22">
      <t>サイバンショ</t>
    </rPh>
    <rPh sb="23" eb="24">
      <t>アラソ</t>
    </rPh>
    <phoneticPr fontId="3"/>
  </si>
  <si>
    <t>２）</t>
    <phoneticPr fontId="3"/>
  </si>
  <si>
    <t>建設工事紛争審査会について</t>
    <rPh sb="0" eb="2">
      <t>ケンセツ</t>
    </rPh>
    <rPh sb="2" eb="4">
      <t>コウジ</t>
    </rPh>
    <rPh sb="4" eb="6">
      <t>フンソウ</t>
    </rPh>
    <rPh sb="6" eb="9">
      <t>シンサカイ</t>
    </rPh>
    <phoneticPr fontId="3"/>
  </si>
  <si>
    <t>建設工事紛争審査会（以下「審査会」という。）は、建設工事の請負契約に関する紛争の解決を図</t>
    <rPh sb="0" eb="2">
      <t>ケンセツ</t>
    </rPh>
    <rPh sb="2" eb="4">
      <t>コウジ</t>
    </rPh>
    <rPh sb="4" eb="6">
      <t>フンソウ</t>
    </rPh>
    <rPh sb="6" eb="9">
      <t>シンサカイ</t>
    </rPh>
    <rPh sb="10" eb="12">
      <t>イカ</t>
    </rPh>
    <rPh sb="13" eb="16">
      <t>シンサカイ</t>
    </rPh>
    <rPh sb="24" eb="26">
      <t>ケンセツ</t>
    </rPh>
    <rPh sb="26" eb="28">
      <t>コウジ</t>
    </rPh>
    <rPh sb="29" eb="31">
      <t>ウケオイ</t>
    </rPh>
    <rPh sb="31" eb="33">
      <t>ケイヤク</t>
    </rPh>
    <rPh sb="34" eb="35">
      <t>カン</t>
    </rPh>
    <rPh sb="37" eb="39">
      <t>フンソウ</t>
    </rPh>
    <rPh sb="40" eb="42">
      <t>カイケツ</t>
    </rPh>
    <rPh sb="43" eb="44">
      <t>ハカ</t>
    </rPh>
    <phoneticPr fontId="3"/>
  </si>
  <si>
    <t>るため建設業法に基づいて設置されており、同法の規定により、あっせん、調停及び仲裁を行う権限</t>
    <rPh sb="3" eb="6">
      <t>ケンセツギョウ</t>
    </rPh>
    <rPh sb="6" eb="7">
      <t>ホウ</t>
    </rPh>
    <rPh sb="8" eb="9">
      <t>モト</t>
    </rPh>
    <rPh sb="12" eb="14">
      <t>セッチ</t>
    </rPh>
    <rPh sb="20" eb="22">
      <t>ドウホウ</t>
    </rPh>
    <rPh sb="23" eb="25">
      <t>キテイ</t>
    </rPh>
    <rPh sb="34" eb="36">
      <t>チョウテイ</t>
    </rPh>
    <rPh sb="36" eb="37">
      <t>オヨ</t>
    </rPh>
    <rPh sb="38" eb="40">
      <t>チュウサイ</t>
    </rPh>
    <rPh sb="41" eb="42">
      <t>オコナ</t>
    </rPh>
    <rPh sb="43" eb="45">
      <t>ケンゲン</t>
    </rPh>
    <phoneticPr fontId="3"/>
  </si>
  <si>
    <t>を有している。また、中央建設工事紛争審査会（以下「中央審査会」という。）は、国土交通省に、都道</t>
    <rPh sb="1" eb="2">
      <t>ユウ</t>
    </rPh>
    <rPh sb="10" eb="12">
      <t>チュウオウ</t>
    </rPh>
    <rPh sb="12" eb="14">
      <t>ケンセツ</t>
    </rPh>
    <rPh sb="14" eb="16">
      <t>コウジ</t>
    </rPh>
    <rPh sb="16" eb="18">
      <t>フンソウ</t>
    </rPh>
    <rPh sb="18" eb="21">
      <t>シンサカイ</t>
    </rPh>
    <rPh sb="22" eb="24">
      <t>イカ</t>
    </rPh>
    <rPh sb="25" eb="27">
      <t>チュウオウ</t>
    </rPh>
    <rPh sb="27" eb="30">
      <t>シンサカイ</t>
    </rPh>
    <rPh sb="38" eb="40">
      <t>コクド</t>
    </rPh>
    <rPh sb="40" eb="43">
      <t>コウツウショウ</t>
    </rPh>
    <rPh sb="45" eb="47">
      <t>トドウ</t>
    </rPh>
    <phoneticPr fontId="3"/>
  </si>
  <si>
    <t>府県建設工事審査会（以下「都道府県審査会」という。）は各都道府県にそれぞれ設置されている。</t>
    <rPh sb="0" eb="2">
      <t>フケン</t>
    </rPh>
    <rPh sb="2" eb="4">
      <t>ケンセツ</t>
    </rPh>
    <rPh sb="4" eb="6">
      <t>コウジ</t>
    </rPh>
    <rPh sb="6" eb="9">
      <t>シンサカイ</t>
    </rPh>
    <rPh sb="10" eb="12">
      <t>イカ</t>
    </rPh>
    <rPh sb="13" eb="17">
      <t>トドウフケン</t>
    </rPh>
    <rPh sb="17" eb="20">
      <t>シンサカイ</t>
    </rPh>
    <rPh sb="27" eb="32">
      <t>カクトドウフケン</t>
    </rPh>
    <rPh sb="37" eb="39">
      <t>セッチ</t>
    </rPh>
    <phoneticPr fontId="3"/>
  </si>
  <si>
    <t>審査会の管轄は、原則として請負者が国土交通大臣の許可を受けた建設業者であるときは中央審査</t>
    <rPh sb="0" eb="3">
      <t>シンサカイ</t>
    </rPh>
    <rPh sb="4" eb="6">
      <t>カンカツ</t>
    </rPh>
    <rPh sb="8" eb="10">
      <t>ゲンソク</t>
    </rPh>
    <rPh sb="13" eb="15">
      <t>ウケオイ</t>
    </rPh>
    <rPh sb="15" eb="16">
      <t>シャ</t>
    </rPh>
    <rPh sb="17" eb="19">
      <t>コクド</t>
    </rPh>
    <rPh sb="19" eb="21">
      <t>コウツウ</t>
    </rPh>
    <rPh sb="21" eb="23">
      <t>ダイジン</t>
    </rPh>
    <rPh sb="24" eb="26">
      <t>キョカ</t>
    </rPh>
    <rPh sb="27" eb="28">
      <t>ウ</t>
    </rPh>
    <rPh sb="30" eb="33">
      <t>ケンセツギョウ</t>
    </rPh>
    <rPh sb="33" eb="34">
      <t>シャ</t>
    </rPh>
    <rPh sb="40" eb="42">
      <t>チュウオウ</t>
    </rPh>
    <rPh sb="42" eb="44">
      <t>シンサ</t>
    </rPh>
    <phoneticPr fontId="3"/>
  </si>
  <si>
    <t>会、都道府県知事の許可を受けた建設業者であるときは当該都道府県審査会であるが、当事者の合</t>
    <rPh sb="0" eb="1">
      <t>カイ</t>
    </rPh>
    <rPh sb="2" eb="6">
      <t>トドウフケン</t>
    </rPh>
    <rPh sb="6" eb="8">
      <t>チジ</t>
    </rPh>
    <rPh sb="9" eb="11">
      <t>キョカ</t>
    </rPh>
    <rPh sb="12" eb="13">
      <t>ウ</t>
    </rPh>
    <rPh sb="15" eb="18">
      <t>ケンセツギョウ</t>
    </rPh>
    <rPh sb="18" eb="19">
      <t>シャ</t>
    </rPh>
    <rPh sb="25" eb="27">
      <t>トウガイ</t>
    </rPh>
    <rPh sb="27" eb="31">
      <t>トドウフケン</t>
    </rPh>
    <rPh sb="31" eb="34">
      <t>シンサカイ</t>
    </rPh>
    <rPh sb="39" eb="42">
      <t>トウジシャ</t>
    </rPh>
    <rPh sb="43" eb="44">
      <t>ゴウ</t>
    </rPh>
    <phoneticPr fontId="3"/>
  </si>
  <si>
    <t>意によって管轄審査会を定めることもできる。</t>
    <rPh sb="0" eb="1">
      <t>イ</t>
    </rPh>
    <rPh sb="5" eb="7">
      <t>カンカツ</t>
    </rPh>
    <rPh sb="7" eb="10">
      <t>シンサカイ</t>
    </rPh>
    <rPh sb="11" eb="12">
      <t>サダ</t>
    </rPh>
    <phoneticPr fontId="3"/>
  </si>
  <si>
    <t>審査会による仲裁は、三人の仲裁委員が行い、仲裁委員は、審査会の委員又は特別委員のうちか</t>
    <rPh sb="0" eb="3">
      <t>シンサカイ</t>
    </rPh>
    <rPh sb="6" eb="8">
      <t>チュウサイ</t>
    </rPh>
    <rPh sb="10" eb="12">
      <t>サンニン</t>
    </rPh>
    <rPh sb="13" eb="15">
      <t>チュウサイ</t>
    </rPh>
    <rPh sb="15" eb="17">
      <t>イイン</t>
    </rPh>
    <rPh sb="18" eb="19">
      <t>オコナ</t>
    </rPh>
    <rPh sb="21" eb="23">
      <t>チュウサイ</t>
    </rPh>
    <rPh sb="23" eb="25">
      <t>イイン</t>
    </rPh>
    <rPh sb="27" eb="30">
      <t>シンサカイ</t>
    </rPh>
    <rPh sb="31" eb="33">
      <t>イイン</t>
    </rPh>
    <rPh sb="33" eb="34">
      <t>マタ</t>
    </rPh>
    <rPh sb="35" eb="37">
      <t>トクベツ</t>
    </rPh>
    <rPh sb="37" eb="39">
      <t>イイン</t>
    </rPh>
    <phoneticPr fontId="3"/>
  </si>
  <si>
    <t>ら当事者が合意によって選定した者につき、審査会の会長が指名する。また、仲裁委員のうち少なく</t>
    <rPh sb="1" eb="4">
      <t>トウジシャ</t>
    </rPh>
    <rPh sb="5" eb="7">
      <t>ゴウイ</t>
    </rPh>
    <rPh sb="11" eb="13">
      <t>センテイ</t>
    </rPh>
    <rPh sb="15" eb="16">
      <t>モノ</t>
    </rPh>
    <rPh sb="20" eb="23">
      <t>シンサカイ</t>
    </rPh>
    <rPh sb="24" eb="26">
      <t>カイチョウ</t>
    </rPh>
    <rPh sb="27" eb="29">
      <t>シメイ</t>
    </rPh>
    <rPh sb="35" eb="37">
      <t>チュウサイ</t>
    </rPh>
    <rPh sb="37" eb="39">
      <t>イイン</t>
    </rPh>
    <rPh sb="42" eb="43">
      <t>スク</t>
    </rPh>
    <phoneticPr fontId="3"/>
  </si>
  <si>
    <t>とも一人は、弁護士法の規定により弁護士となる資格を有する者である。</t>
    <rPh sb="2" eb="4">
      <t>ヒトリ</t>
    </rPh>
    <rPh sb="6" eb="9">
      <t>ベンゴシ</t>
    </rPh>
    <rPh sb="9" eb="10">
      <t>ホウ</t>
    </rPh>
    <rPh sb="11" eb="13">
      <t>キテイ</t>
    </rPh>
    <rPh sb="16" eb="19">
      <t>ベンゴシ</t>
    </rPh>
    <rPh sb="22" eb="24">
      <t>シカク</t>
    </rPh>
    <rPh sb="25" eb="26">
      <t>ユウ</t>
    </rPh>
    <rPh sb="28" eb="29">
      <t>モノ</t>
    </rPh>
    <phoneticPr fontId="3"/>
  </si>
  <si>
    <t>なお、審査会における仲裁手続きは、建設業法に特別の定めがある場合を除き、仲裁法の規定が</t>
    <rPh sb="3" eb="6">
      <t>シンサカイ</t>
    </rPh>
    <rPh sb="10" eb="12">
      <t>チュウサイ</t>
    </rPh>
    <rPh sb="12" eb="14">
      <t>テツヅ</t>
    </rPh>
    <rPh sb="17" eb="20">
      <t>ケンセツギョウ</t>
    </rPh>
    <rPh sb="20" eb="21">
      <t>ホウ</t>
    </rPh>
    <rPh sb="22" eb="24">
      <t>トクベツ</t>
    </rPh>
    <rPh sb="25" eb="26">
      <t>サダ</t>
    </rPh>
    <rPh sb="30" eb="32">
      <t>バアイ</t>
    </rPh>
    <rPh sb="33" eb="34">
      <t>ノゾ</t>
    </rPh>
    <rPh sb="36" eb="38">
      <t>チュウサイ</t>
    </rPh>
    <rPh sb="38" eb="39">
      <t>ホウ</t>
    </rPh>
    <rPh sb="40" eb="42">
      <t>キテイ</t>
    </rPh>
    <phoneticPr fontId="3"/>
  </si>
  <si>
    <t>適用される。</t>
    <rPh sb="0" eb="2">
      <t>テキヨウ</t>
    </rPh>
    <phoneticPr fontId="3"/>
  </si>
  <si>
    <t>静岡県西部農林事務所長　様</t>
    <rPh sb="0" eb="3">
      <t>シズオカケン</t>
    </rPh>
    <rPh sb="3" eb="5">
      <t>セイブ</t>
    </rPh>
    <rPh sb="5" eb="7">
      <t>ノウリン</t>
    </rPh>
    <rPh sb="7" eb="9">
      <t>ジム</t>
    </rPh>
    <rPh sb="9" eb="11">
      <t>ショチョウ</t>
    </rPh>
    <rPh sb="12" eb="13">
      <t>サマ</t>
    </rPh>
    <phoneticPr fontId="3"/>
  </si>
  <si>
    <t>課税事業者（消費税法第9条第1項本文及び地方税法第72条の78の規定により消費税</t>
    <rPh sb="0" eb="2">
      <t>カゼイ</t>
    </rPh>
    <rPh sb="2" eb="5">
      <t>ジギョウシャ</t>
    </rPh>
    <rPh sb="6" eb="9">
      <t>ショウヒゼイ</t>
    </rPh>
    <rPh sb="9" eb="10">
      <t>ホウ</t>
    </rPh>
    <rPh sb="10" eb="11">
      <t>ダイ</t>
    </rPh>
    <rPh sb="12" eb="13">
      <t>ジョウ</t>
    </rPh>
    <rPh sb="13" eb="14">
      <t>ダイ</t>
    </rPh>
    <rPh sb="15" eb="16">
      <t>コウ</t>
    </rPh>
    <rPh sb="16" eb="18">
      <t>ホンブン</t>
    </rPh>
    <rPh sb="18" eb="19">
      <t>オヨ</t>
    </rPh>
    <rPh sb="20" eb="22">
      <t>チホウ</t>
    </rPh>
    <rPh sb="22" eb="24">
      <t>ゼイホウ</t>
    </rPh>
    <rPh sb="24" eb="25">
      <t>ダイ</t>
    </rPh>
    <rPh sb="27" eb="28">
      <t>ジョウ</t>
    </rPh>
    <rPh sb="32" eb="34">
      <t>キテイ</t>
    </rPh>
    <rPh sb="37" eb="40">
      <t>ショウヒゼイ</t>
    </rPh>
    <phoneticPr fontId="3"/>
  </si>
  <si>
    <t>及び地方消費税を納める義務が免除される事業者ではない）となる予定であるのでその</t>
    <rPh sb="0" eb="1">
      <t>オヨ</t>
    </rPh>
    <rPh sb="2" eb="4">
      <t>チホウ</t>
    </rPh>
    <rPh sb="4" eb="7">
      <t>ショウヒゼイ</t>
    </rPh>
    <rPh sb="8" eb="9">
      <t>オサ</t>
    </rPh>
    <rPh sb="11" eb="13">
      <t>ギム</t>
    </rPh>
    <rPh sb="14" eb="16">
      <t>メンジョ</t>
    </rPh>
    <rPh sb="19" eb="22">
      <t>ジギョウシャ</t>
    </rPh>
    <rPh sb="30" eb="32">
      <t>ヨテイ</t>
    </rPh>
    <phoneticPr fontId="3"/>
  </si>
  <si>
    <t>旨届出します。</t>
    <rPh sb="0" eb="1">
      <t>ムネ</t>
    </rPh>
    <rPh sb="1" eb="3">
      <t>トドケデ</t>
    </rPh>
    <phoneticPr fontId="3"/>
  </si>
  <si>
    <t>課税期間</t>
    <rPh sb="0" eb="2">
      <t>カゼイ</t>
    </rPh>
    <rPh sb="2" eb="4">
      <t>キカン</t>
    </rPh>
    <phoneticPr fontId="3"/>
  </si>
  <si>
    <t>自</t>
    <rPh sb="0" eb="1">
      <t>ジ</t>
    </rPh>
    <phoneticPr fontId="3"/>
  </si>
  <si>
    <t>至</t>
    <rPh sb="0" eb="1">
      <t>イタ</t>
    </rPh>
    <phoneticPr fontId="3"/>
  </si>
  <si>
    <t>下記期間については、消費税法及び地方税法に規定する消費税及び地方消費税の</t>
    <rPh sb="0" eb="2">
      <t>カキ</t>
    </rPh>
    <rPh sb="2" eb="4">
      <t>キカン</t>
    </rPh>
    <rPh sb="10" eb="13">
      <t>ショウヒゼイ</t>
    </rPh>
    <rPh sb="13" eb="14">
      <t>ホウ</t>
    </rPh>
    <rPh sb="14" eb="15">
      <t>オヨ</t>
    </rPh>
    <rPh sb="16" eb="18">
      <t>チホウ</t>
    </rPh>
    <rPh sb="18" eb="20">
      <t>ゼイホウ</t>
    </rPh>
    <rPh sb="21" eb="23">
      <t>キテイ</t>
    </rPh>
    <rPh sb="25" eb="28">
      <t>ショウヒゼイ</t>
    </rPh>
    <rPh sb="28" eb="29">
      <t>オヨ</t>
    </rPh>
    <rPh sb="30" eb="32">
      <t>チホウ</t>
    </rPh>
    <rPh sb="32" eb="35">
      <t>ショウヒゼイ</t>
    </rPh>
    <phoneticPr fontId="3"/>
  </si>
  <si>
    <t>記</t>
    <rPh sb="0" eb="1">
      <t>シル</t>
    </rPh>
    <phoneticPr fontId="3"/>
  </si>
  <si>
    <t>課税事業者届出書</t>
    <rPh sb="0" eb="2">
      <t>カゼイ</t>
    </rPh>
    <rPh sb="2" eb="5">
      <t>ジギョウシャ</t>
    </rPh>
    <rPh sb="5" eb="8">
      <t>トドケデショ</t>
    </rPh>
    <phoneticPr fontId="3"/>
  </si>
  <si>
    <t>受注者</t>
    <rPh sb="0" eb="3">
      <t>ジュチュウシャ</t>
    </rPh>
    <phoneticPr fontId="3"/>
  </si>
  <si>
    <t>住所</t>
    <rPh sb="0" eb="2">
      <t>ジュウショ</t>
    </rPh>
    <phoneticPr fontId="3"/>
  </si>
  <si>
    <t>氏名</t>
    <rPh sb="0" eb="2">
      <t>シメイ</t>
    </rPh>
    <phoneticPr fontId="3"/>
  </si>
  <si>
    <t>入札（見積）番号　第</t>
    <rPh sb="0" eb="2">
      <t>ニュウサツ</t>
    </rPh>
    <rPh sb="3" eb="5">
      <t>ミツ</t>
    </rPh>
    <rPh sb="6" eb="8">
      <t>バンゴウ</t>
    </rPh>
    <rPh sb="9" eb="10">
      <t>ダイ</t>
    </rPh>
    <phoneticPr fontId="3"/>
  </si>
  <si>
    <t>年</t>
    <rPh sb="0" eb="1">
      <t>ネン</t>
    </rPh>
    <phoneticPr fontId="3"/>
  </si>
  <si>
    <t>月</t>
    <rPh sb="0" eb="1">
      <t>ツキ</t>
    </rPh>
    <phoneticPr fontId="3"/>
  </si>
  <si>
    <t>日</t>
    <rPh sb="0" eb="1">
      <t>ヒ</t>
    </rPh>
    <phoneticPr fontId="3"/>
  </si>
  <si>
    <t>日（決算期の末尾を記入のこと）</t>
    <rPh sb="0" eb="1">
      <t>ヒ</t>
    </rPh>
    <rPh sb="2" eb="5">
      <t>ケッサンキ</t>
    </rPh>
    <rPh sb="6" eb="8">
      <t>マツビ</t>
    </rPh>
    <rPh sb="9" eb="11">
      <t>キニュウ</t>
    </rPh>
    <phoneticPr fontId="3"/>
  </si>
  <si>
    <t>建設工事変更請負契約書</t>
    <rPh sb="0" eb="2">
      <t>ケンセツ</t>
    </rPh>
    <rPh sb="2" eb="4">
      <t>コウジ</t>
    </rPh>
    <rPh sb="4" eb="6">
      <t>ヘンコウ</t>
    </rPh>
    <rPh sb="6" eb="8">
      <t>ウケオイ</t>
    </rPh>
    <rPh sb="8" eb="11">
      <t>ケイヤクショ</t>
    </rPh>
    <phoneticPr fontId="3"/>
  </si>
  <si>
    <t>変更事項</t>
    <rPh sb="0" eb="2">
      <t>ヘンコウ</t>
    </rPh>
    <rPh sb="2" eb="4">
      <t>ジコウ</t>
    </rPh>
    <phoneticPr fontId="3"/>
  </si>
  <si>
    <t>（1）</t>
    <phoneticPr fontId="3"/>
  </si>
  <si>
    <t>（2）</t>
    <phoneticPr fontId="3"/>
  </si>
  <si>
    <t>変更金額</t>
    <rPh sb="0" eb="2">
      <t>ヘンコウ</t>
    </rPh>
    <rPh sb="2" eb="4">
      <t>キンガク</t>
    </rPh>
    <phoneticPr fontId="3"/>
  </si>
  <si>
    <t>（税込み）</t>
    <rPh sb="1" eb="2">
      <t>ゼイ</t>
    </rPh>
    <rPh sb="2" eb="3">
      <t>コ</t>
    </rPh>
    <phoneticPr fontId="3"/>
  </si>
  <si>
    <t>増減</t>
    <rPh sb="0" eb="2">
      <t>ゾウゲン</t>
    </rPh>
    <phoneticPr fontId="3"/>
  </si>
  <si>
    <t>変更なし</t>
  </si>
  <si>
    <t>変更工期</t>
    <rPh sb="0" eb="2">
      <t>ヘンコウ</t>
    </rPh>
    <rPh sb="2" eb="4">
      <t>コウキ</t>
    </rPh>
    <phoneticPr fontId="3"/>
  </si>
  <si>
    <t>工期延期</t>
    <rPh sb="0" eb="2">
      <t>コウキ</t>
    </rPh>
    <rPh sb="2" eb="4">
      <t>エンキ</t>
    </rPh>
    <phoneticPr fontId="3"/>
  </si>
  <si>
    <t>あり</t>
  </si>
  <si>
    <t>（3）</t>
    <phoneticPr fontId="3"/>
  </si>
  <si>
    <t>建設工事内容</t>
    <rPh sb="0" eb="2">
      <t>ケンセツ</t>
    </rPh>
    <rPh sb="2" eb="4">
      <t>コウジ</t>
    </rPh>
    <rPh sb="4" eb="6">
      <t>ナイヨウ</t>
    </rPh>
    <phoneticPr fontId="3"/>
  </si>
  <si>
    <t>内容変更</t>
    <rPh sb="0" eb="2">
      <t>ナイヨウ</t>
    </rPh>
    <rPh sb="2" eb="4">
      <t>ヘンコウ</t>
    </rPh>
    <phoneticPr fontId="3"/>
  </si>
  <si>
    <t>その他</t>
    <rPh sb="2" eb="3">
      <t>タ</t>
    </rPh>
    <phoneticPr fontId="3"/>
  </si>
  <si>
    <t>（4）</t>
    <phoneticPr fontId="3"/>
  </si>
  <si>
    <t>上記のとおり</t>
    <rPh sb="0" eb="2">
      <t>ジョウキ</t>
    </rPh>
    <phoneticPr fontId="3"/>
  </si>
  <si>
    <t>締結した請負契約を変更し、この契約の成立を証する</t>
    <rPh sb="0" eb="2">
      <t>テイケツ</t>
    </rPh>
    <rPh sb="4" eb="6">
      <t>ウケオイ</t>
    </rPh>
    <rPh sb="6" eb="8">
      <t>ケイヤク</t>
    </rPh>
    <rPh sb="9" eb="11">
      <t>ヘンコウ</t>
    </rPh>
    <rPh sb="15" eb="17">
      <t>ケイヤク</t>
    </rPh>
    <rPh sb="18" eb="20">
      <t>セイリツ</t>
    </rPh>
    <rPh sb="21" eb="22">
      <t>ショウ</t>
    </rPh>
    <phoneticPr fontId="3"/>
  </si>
  <si>
    <t>ため、この契約書2通を作成し、当事者記名押印の上、各自その1通を所持する。</t>
    <phoneticPr fontId="3"/>
  </si>
  <si>
    <t>変更契約日</t>
    <rPh sb="0" eb="2">
      <t>ヘンコウ</t>
    </rPh>
    <rPh sb="2" eb="5">
      <t>ケイヤクビ</t>
    </rPh>
    <phoneticPr fontId="3"/>
  </si>
  <si>
    <t>変更業務委託契約書</t>
    <rPh sb="0" eb="2">
      <t>ヘンコウ</t>
    </rPh>
    <rPh sb="2" eb="4">
      <t>ギョウム</t>
    </rPh>
    <rPh sb="4" eb="6">
      <t>イタク</t>
    </rPh>
    <rPh sb="6" eb="9">
      <t>ケイヤクショ</t>
    </rPh>
    <phoneticPr fontId="3"/>
  </si>
  <si>
    <t>業務委託の名称</t>
    <rPh sb="0" eb="2">
      <t>ギョウム</t>
    </rPh>
    <rPh sb="2" eb="4">
      <t>イタク</t>
    </rPh>
    <rPh sb="5" eb="7">
      <t>メイショウ</t>
    </rPh>
    <phoneticPr fontId="3"/>
  </si>
  <si>
    <t>履行期限</t>
    <rPh sb="0" eb="2">
      <t>リコウ</t>
    </rPh>
    <rPh sb="2" eb="4">
      <t>キゲン</t>
    </rPh>
    <phoneticPr fontId="3"/>
  </si>
  <si>
    <t>委託業務内容</t>
    <rPh sb="0" eb="2">
      <t>イタク</t>
    </rPh>
    <rPh sb="2" eb="4">
      <t>ギョウム</t>
    </rPh>
    <rPh sb="4" eb="6">
      <t>ナイヨウ</t>
    </rPh>
    <phoneticPr fontId="3"/>
  </si>
  <si>
    <t>締結した業務委託契約を変更し、この契約の成立</t>
    <rPh sb="0" eb="2">
      <t>テイケツ</t>
    </rPh>
    <rPh sb="4" eb="6">
      <t>ギョウム</t>
    </rPh>
    <rPh sb="6" eb="8">
      <t>イタク</t>
    </rPh>
    <rPh sb="8" eb="10">
      <t>ケイヤク</t>
    </rPh>
    <rPh sb="11" eb="13">
      <t>ヘンコウ</t>
    </rPh>
    <rPh sb="17" eb="19">
      <t>ケイヤク</t>
    </rPh>
    <rPh sb="20" eb="22">
      <t>セイリツ</t>
    </rPh>
    <phoneticPr fontId="3"/>
  </si>
  <si>
    <t>を証するため、この契約書2通を作成し、当事者記名押印の上、各自その1通を所持する。</t>
    <phoneticPr fontId="3"/>
  </si>
  <si>
    <t>商号</t>
    <rPh sb="0" eb="2">
      <t>ショウゴウ</t>
    </rPh>
    <phoneticPr fontId="3"/>
  </si>
  <si>
    <t>契約の種類（工事・委託及び当初・変更）別のシートがあります。</t>
    <rPh sb="0" eb="2">
      <t>ケイヤク</t>
    </rPh>
    <rPh sb="3" eb="5">
      <t>シュルイ</t>
    </rPh>
    <rPh sb="6" eb="8">
      <t>コウジ</t>
    </rPh>
    <rPh sb="9" eb="11">
      <t>イタク</t>
    </rPh>
    <rPh sb="11" eb="12">
      <t>オヨ</t>
    </rPh>
    <rPh sb="13" eb="15">
      <t>トウショ</t>
    </rPh>
    <rPh sb="16" eb="18">
      <t>ヘンコウ</t>
    </rPh>
    <rPh sb="19" eb="20">
      <t>ベツ</t>
    </rPh>
    <phoneticPr fontId="3"/>
  </si>
  <si>
    <t>該当するシートのU列の黄色に着色した部分に該当事項を入力します。</t>
    <rPh sb="0" eb="2">
      <t>ガイトウ</t>
    </rPh>
    <rPh sb="9" eb="10">
      <t>レツ</t>
    </rPh>
    <rPh sb="11" eb="13">
      <t>キイロ</t>
    </rPh>
    <rPh sb="14" eb="16">
      <t>チャクショク</t>
    </rPh>
    <rPh sb="18" eb="20">
      <t>ブブン</t>
    </rPh>
    <rPh sb="21" eb="23">
      <t>ガイトウ</t>
    </rPh>
    <rPh sb="23" eb="25">
      <t>ジコウ</t>
    </rPh>
    <rPh sb="26" eb="28">
      <t>ニュウリョク</t>
    </rPh>
    <phoneticPr fontId="3"/>
  </si>
  <si>
    <t>当初契約日</t>
    <rPh sb="0" eb="2">
      <t>トウショ</t>
    </rPh>
    <rPh sb="2" eb="4">
      <t>ケイヤク</t>
    </rPh>
    <rPh sb="4" eb="5">
      <t>ビ</t>
    </rPh>
    <phoneticPr fontId="3"/>
  </si>
  <si>
    <t>受注者の所在地・商号などは直接入力するか、印刷後に記載願います。</t>
    <rPh sb="0" eb="3">
      <t>ジュチュウシャ</t>
    </rPh>
    <rPh sb="4" eb="7">
      <t>ショザイチ</t>
    </rPh>
    <rPh sb="8" eb="10">
      <t>ショウゴウ</t>
    </rPh>
    <rPh sb="13" eb="15">
      <t>チョクセツ</t>
    </rPh>
    <rPh sb="15" eb="17">
      <t>ニュウリョク</t>
    </rPh>
    <rPh sb="21" eb="23">
      <t>インサツ</t>
    </rPh>
    <rPh sb="23" eb="24">
      <t>ゴ</t>
    </rPh>
    <rPh sb="25" eb="28">
      <t>キサイネガ</t>
    </rPh>
    <phoneticPr fontId="3"/>
  </si>
  <si>
    <t>工事契約書は、黄色の部分を入力すると、仲裁合意書にも連動しています。</t>
    <rPh sb="0" eb="2">
      <t>コウジ</t>
    </rPh>
    <rPh sb="2" eb="5">
      <t>ケイヤクショ</t>
    </rPh>
    <rPh sb="7" eb="9">
      <t>キイロ</t>
    </rPh>
    <rPh sb="10" eb="12">
      <t>ブブン</t>
    </rPh>
    <rPh sb="13" eb="15">
      <t>ニュウリョク</t>
    </rPh>
    <rPh sb="19" eb="21">
      <t>チュウサイ</t>
    </rPh>
    <rPh sb="21" eb="24">
      <t>ゴウイショ</t>
    </rPh>
    <rPh sb="26" eb="28">
      <t>レンドウ</t>
    </rPh>
    <phoneticPr fontId="3"/>
  </si>
  <si>
    <t>標準契約書を使用しない契約については対応していません。</t>
    <rPh sb="0" eb="2">
      <t>ヒョウジュン</t>
    </rPh>
    <rPh sb="2" eb="4">
      <t>ケイヤク</t>
    </rPh>
    <rPh sb="4" eb="5">
      <t>ショ</t>
    </rPh>
    <rPh sb="6" eb="8">
      <t>シヨウ</t>
    </rPh>
    <rPh sb="11" eb="13">
      <t>ケイヤク</t>
    </rPh>
    <rPh sb="18" eb="20">
      <t>タイオウ</t>
    </rPh>
    <phoneticPr fontId="3"/>
  </si>
  <si>
    <t>各契約書、仲裁合意書（当初の工事契約のみ）は2部必要です。</t>
    <rPh sb="0" eb="1">
      <t>カク</t>
    </rPh>
    <rPh sb="1" eb="4">
      <t>ケイヤクショ</t>
    </rPh>
    <rPh sb="5" eb="7">
      <t>チュウサイ</t>
    </rPh>
    <rPh sb="7" eb="10">
      <t>ゴウイショ</t>
    </rPh>
    <rPh sb="11" eb="13">
      <t>トウショ</t>
    </rPh>
    <rPh sb="14" eb="16">
      <t>コウジ</t>
    </rPh>
    <rPh sb="16" eb="18">
      <t>ケイヤク</t>
    </rPh>
    <rPh sb="23" eb="24">
      <t>ブ</t>
    </rPh>
    <rPh sb="24" eb="26">
      <t>ヒツヨウ</t>
    </rPh>
    <phoneticPr fontId="3"/>
  </si>
  <si>
    <t>（複数の決算期にまたがる場合、以下にも記載）</t>
    <rPh sb="1" eb="3">
      <t>フクスウ</t>
    </rPh>
    <rPh sb="4" eb="7">
      <t>ケッサンキ</t>
    </rPh>
    <rPh sb="12" eb="14">
      <t>バアイ</t>
    </rPh>
    <rPh sb="15" eb="17">
      <t>イカ</t>
    </rPh>
    <rPh sb="19" eb="21">
      <t>キサイ</t>
    </rPh>
    <phoneticPr fontId="3"/>
  </si>
  <si>
    <t>西部農林事務所長が交代した場合（特に年度替わりの時期）には注意してください。</t>
    <rPh sb="0" eb="2">
      <t>セイブ</t>
    </rPh>
    <rPh sb="2" eb="4">
      <t>ノウリン</t>
    </rPh>
    <rPh sb="4" eb="6">
      <t>ジム</t>
    </rPh>
    <rPh sb="6" eb="8">
      <t>ショチョウ</t>
    </rPh>
    <rPh sb="9" eb="11">
      <t>コウタイ</t>
    </rPh>
    <rPh sb="13" eb="15">
      <t>バアイ</t>
    </rPh>
    <rPh sb="16" eb="17">
      <t>トク</t>
    </rPh>
    <rPh sb="18" eb="20">
      <t>ネンド</t>
    </rPh>
    <rPh sb="20" eb="21">
      <t>ガ</t>
    </rPh>
    <rPh sb="24" eb="26">
      <t>ジキ</t>
    </rPh>
    <rPh sb="29" eb="31">
      <t>チュウイ</t>
    </rPh>
    <phoneticPr fontId="3"/>
  </si>
  <si>
    <t>←要確認の場合、入力額を確認してください。</t>
    <rPh sb="1" eb="2">
      <t>ヨウ</t>
    </rPh>
    <rPh sb="2" eb="4">
      <t>カクニン</t>
    </rPh>
    <rPh sb="5" eb="7">
      <t>バアイ</t>
    </rPh>
    <rPh sb="8" eb="10">
      <t>ニュウリョク</t>
    </rPh>
    <rPh sb="10" eb="11">
      <t>ガク</t>
    </rPh>
    <rPh sb="12" eb="14">
      <t>カクニン</t>
    </rPh>
    <phoneticPr fontId="3"/>
  </si>
  <si>
    <t>当初契約で前払金を請求する場合、要確認の表示が出た場合、入力額を確認してください。</t>
    <rPh sb="0" eb="2">
      <t>トウショ</t>
    </rPh>
    <rPh sb="2" eb="4">
      <t>ケイヤク</t>
    </rPh>
    <rPh sb="5" eb="8">
      <t>マエバライキン</t>
    </rPh>
    <rPh sb="9" eb="11">
      <t>セイキュウ</t>
    </rPh>
    <rPh sb="13" eb="15">
      <t>バアイ</t>
    </rPh>
    <rPh sb="16" eb="17">
      <t>ヨウ</t>
    </rPh>
    <rPh sb="17" eb="19">
      <t>カクニン</t>
    </rPh>
    <rPh sb="20" eb="22">
      <t>ヒョウジ</t>
    </rPh>
    <rPh sb="23" eb="24">
      <t>デ</t>
    </rPh>
    <rPh sb="25" eb="27">
      <t>バアイ</t>
    </rPh>
    <rPh sb="28" eb="30">
      <t>ニュウリョク</t>
    </rPh>
    <rPh sb="30" eb="31">
      <t>ガク</t>
    </rPh>
    <rPh sb="32" eb="34">
      <t>カクニン</t>
    </rPh>
    <phoneticPr fontId="3"/>
  </si>
  <si>
    <t>＜土木工事＞</t>
    <rPh sb="1" eb="3">
      <t>ドボク</t>
    </rPh>
    <rPh sb="3" eb="5">
      <t>コウジ</t>
    </rPh>
    <phoneticPr fontId="7"/>
  </si>
  <si>
    <t>＃印紙税</t>
    <rPh sb="1" eb="3">
      <t>インシ</t>
    </rPh>
    <rPh sb="3" eb="4">
      <t>ゼイ</t>
    </rPh>
    <phoneticPr fontId="7"/>
  </si>
  <si>
    <t>印紙税</t>
    <rPh sb="0" eb="2">
      <t>インシ</t>
    </rPh>
    <rPh sb="2" eb="3">
      <t>ゼイ</t>
    </rPh>
    <phoneticPr fontId="7"/>
  </si>
  <si>
    <t>～</t>
    <phoneticPr fontId="7"/>
  </si>
  <si>
    <t>記載なし</t>
    <rPh sb="0" eb="2">
      <t>キサイ</t>
    </rPh>
    <phoneticPr fontId="7"/>
  </si>
  <si>
    <t>【単価契約】</t>
    <rPh sb="1" eb="3">
      <t>タンカ</t>
    </rPh>
    <rPh sb="3" eb="5">
      <t>ケイヤク</t>
    </rPh>
    <phoneticPr fontId="7"/>
  </si>
  <si>
    <t>～</t>
    <phoneticPr fontId="7"/>
  </si>
  <si>
    <t>～</t>
    <phoneticPr fontId="7"/>
  </si>
  <si>
    <t>＃租税特別措置法による軽減税率適用</t>
    <rPh sb="1" eb="3">
      <t>ソゼイ</t>
    </rPh>
    <rPh sb="3" eb="5">
      <t>トクベツ</t>
    </rPh>
    <rPh sb="5" eb="7">
      <t>ソチ</t>
    </rPh>
    <rPh sb="7" eb="8">
      <t>ホウ</t>
    </rPh>
    <rPh sb="11" eb="13">
      <t>ケイゲン</t>
    </rPh>
    <rPh sb="13" eb="15">
      <t>ゼイリツ</t>
    </rPh>
    <rPh sb="15" eb="17">
      <t>テキヨウ</t>
    </rPh>
    <phoneticPr fontId="7"/>
  </si>
  <si>
    <t>＜森林整備工事＞</t>
    <rPh sb="1" eb="3">
      <t>シンリン</t>
    </rPh>
    <rPh sb="3" eb="5">
      <t>セイビ</t>
    </rPh>
    <rPh sb="5" eb="7">
      <t>コウジ</t>
    </rPh>
    <phoneticPr fontId="3"/>
  </si>
  <si>
    <t>又は</t>
    <rPh sb="0" eb="1">
      <t>マタ</t>
    </rPh>
    <phoneticPr fontId="3"/>
  </si>
  <si>
    <t>減額</t>
    <rPh sb="0" eb="2">
      <t>ゲンガク</t>
    </rPh>
    <phoneticPr fontId="3"/>
  </si>
  <si>
    <t>変更なし</t>
    <rPh sb="0" eb="2">
      <t>ヘンコウ</t>
    </rPh>
    <phoneticPr fontId="7"/>
  </si>
  <si>
    <t>印紙税額は次の通りです。（変更の場合は増減額。）</t>
    <rPh sb="0" eb="2">
      <t>インシ</t>
    </rPh>
    <rPh sb="2" eb="4">
      <t>ゼイガク</t>
    </rPh>
    <rPh sb="5" eb="6">
      <t>ツギ</t>
    </rPh>
    <rPh sb="7" eb="8">
      <t>トオ</t>
    </rPh>
    <rPh sb="13" eb="15">
      <t>ヘンコウ</t>
    </rPh>
    <rPh sb="16" eb="18">
      <t>バアイ</t>
    </rPh>
    <rPh sb="19" eb="22">
      <t>ゾウゲンガク</t>
    </rPh>
    <phoneticPr fontId="3"/>
  </si>
  <si>
    <t>＜委託＞</t>
    <rPh sb="1" eb="3">
      <t>イタク</t>
    </rPh>
    <phoneticPr fontId="7"/>
  </si>
  <si>
    <t>＜建築工事＞</t>
    <rPh sb="1" eb="3">
      <t>ケンチク</t>
    </rPh>
    <rPh sb="3" eb="5">
      <t>コウジ</t>
    </rPh>
    <phoneticPr fontId="7"/>
  </si>
  <si>
    <t>＊選択</t>
    <rPh sb="1" eb="3">
      <t>センタク</t>
    </rPh>
    <phoneticPr fontId="3"/>
  </si>
  <si>
    <t>契約書2部のうち1部（発注者保管分）のみ、貼付してください。</t>
    <rPh sb="0" eb="3">
      <t>ケイヤクショ</t>
    </rPh>
    <rPh sb="4" eb="5">
      <t>ブ</t>
    </rPh>
    <rPh sb="9" eb="10">
      <t>ブ</t>
    </rPh>
    <rPh sb="11" eb="14">
      <t>ハッチュウシャ</t>
    </rPh>
    <rPh sb="14" eb="16">
      <t>ホカン</t>
    </rPh>
    <rPh sb="16" eb="17">
      <t>ブン</t>
    </rPh>
    <rPh sb="21" eb="23">
      <t>チョウフ</t>
    </rPh>
    <phoneticPr fontId="3"/>
  </si>
  <si>
    <t>その他変更</t>
    <rPh sb="2" eb="3">
      <t>タ</t>
    </rPh>
    <rPh sb="3" eb="5">
      <t>ヘンコウ</t>
    </rPh>
    <phoneticPr fontId="3"/>
  </si>
  <si>
    <t>入札番号</t>
    <rPh sb="0" eb="2">
      <t>ニュウサツ</t>
    </rPh>
    <rPh sb="2" eb="4">
      <t>バンゴウ</t>
    </rPh>
    <phoneticPr fontId="3"/>
  </si>
  <si>
    <t>号</t>
    <rPh sb="0" eb="1">
      <t>ゴウ</t>
    </rPh>
    <phoneticPr fontId="3"/>
  </si>
  <si>
    <t>浜松市</t>
    <rPh sb="0" eb="3">
      <t>ハママツシ</t>
    </rPh>
    <phoneticPr fontId="3"/>
  </si>
  <si>
    <t>浜松市浜北区根堅</t>
    <rPh sb="0" eb="3">
      <t>ハママツシ</t>
    </rPh>
    <rPh sb="3" eb="6">
      <t>ハマキタク</t>
    </rPh>
    <rPh sb="6" eb="7">
      <t>ネ</t>
    </rPh>
    <rPh sb="7" eb="8">
      <t>ケン</t>
    </rPh>
    <phoneticPr fontId="3"/>
  </si>
  <si>
    <t>期限延長</t>
    <rPh sb="0" eb="2">
      <t>キゲン</t>
    </rPh>
    <rPh sb="2" eb="4">
      <t>エンチョウ</t>
    </rPh>
    <phoneticPr fontId="3"/>
  </si>
  <si>
    <t>変更期限</t>
    <rPh sb="0" eb="2">
      <t>ヘンコウ</t>
    </rPh>
    <rPh sb="2" eb="4">
      <t>キゲン</t>
    </rPh>
    <phoneticPr fontId="3"/>
  </si>
  <si>
    <t>＊ある場合左に直接入力</t>
    <rPh sb="3" eb="5">
      <t>バアイ</t>
    </rPh>
    <rPh sb="5" eb="6">
      <t>ヒダリ</t>
    </rPh>
    <rPh sb="7" eb="9">
      <t>チョクセツ</t>
    </rPh>
    <rPh sb="9" eb="11">
      <t>ニュウリョク</t>
    </rPh>
    <phoneticPr fontId="3"/>
  </si>
  <si>
    <t>工事を施工しない日</t>
    <rPh sb="0" eb="2">
      <t>コウジ</t>
    </rPh>
    <rPh sb="3" eb="5">
      <t>セコウ</t>
    </rPh>
    <rPh sb="8" eb="9">
      <t>ヒ</t>
    </rPh>
    <phoneticPr fontId="3"/>
  </si>
  <si>
    <t>工事を施工しない時間帯</t>
    <rPh sb="0" eb="2">
      <t>コウジ</t>
    </rPh>
    <rPh sb="3" eb="5">
      <t>セコウ</t>
    </rPh>
    <rPh sb="8" eb="11">
      <t>ジカンタイ</t>
    </rPh>
    <phoneticPr fontId="3"/>
  </si>
  <si>
    <t>請負代金の支払</t>
    <rPh sb="0" eb="2">
      <t>ウケオイ</t>
    </rPh>
    <rPh sb="2" eb="4">
      <t>ダイキン</t>
    </rPh>
    <rPh sb="5" eb="7">
      <t>シハラ</t>
    </rPh>
    <phoneticPr fontId="3"/>
  </si>
  <si>
    <t>＜税率10％＞</t>
    <rPh sb="1" eb="3">
      <t>ゼイリツ</t>
    </rPh>
    <phoneticPr fontId="7"/>
  </si>
  <si>
    <t>週休２日工事</t>
    <rPh sb="0" eb="2">
      <t>シュウキュウ</t>
    </rPh>
    <rPh sb="3" eb="4">
      <t>ニチ</t>
    </rPh>
    <rPh sb="4" eb="6">
      <t>コウジ</t>
    </rPh>
    <phoneticPr fontId="3"/>
  </si>
  <si>
    <t>対象</t>
  </si>
  <si>
    <t>前払金の請求</t>
    <rPh sb="0" eb="2">
      <t>マエバラ</t>
    </rPh>
    <rPh sb="4" eb="6">
      <t>セイキュウ</t>
    </rPh>
    <phoneticPr fontId="3"/>
  </si>
  <si>
    <t>一部の項目（「*選択」としたもの）はドロップダウンリストから選択してください。</t>
    <rPh sb="0" eb="2">
      <t>イチブ</t>
    </rPh>
    <rPh sb="3" eb="5">
      <t>コウモク</t>
    </rPh>
    <rPh sb="8" eb="10">
      <t>センタク</t>
    </rPh>
    <rPh sb="30" eb="32">
      <t>センタク</t>
    </rPh>
    <phoneticPr fontId="3"/>
  </si>
  <si>
    <t>契約（増加）金額　（税込）</t>
    <phoneticPr fontId="3"/>
  </si>
  <si>
    <t>所長名</t>
    <rPh sb="0" eb="2">
      <t>ショチョウ</t>
    </rPh>
    <rPh sb="2" eb="3">
      <t>メイ</t>
    </rPh>
    <phoneticPr fontId="3"/>
  </si>
  <si>
    <t>（仲裁合意書は両面印刷してください。）</t>
    <rPh sb="1" eb="3">
      <t>チュウサイ</t>
    </rPh>
    <rPh sb="3" eb="6">
      <t>ゴウイショ</t>
    </rPh>
    <rPh sb="7" eb="9">
      <t>リョウメン</t>
    </rPh>
    <rPh sb="9" eb="11">
      <t>インサツ</t>
    </rPh>
    <phoneticPr fontId="3"/>
  </si>
  <si>
    <t>契約書　印紙有</t>
    <rPh sb="0" eb="3">
      <t>ケイヤクショ</t>
    </rPh>
    <rPh sb="4" eb="6">
      <t>インシ</t>
    </rPh>
    <rPh sb="6" eb="7">
      <t>アリ</t>
    </rPh>
    <phoneticPr fontId="3"/>
  </si>
  <si>
    <t>契約書　印紙無</t>
    <rPh sb="0" eb="3">
      <t>ケイヤクショ</t>
    </rPh>
    <rPh sb="4" eb="6">
      <t>インシ</t>
    </rPh>
    <rPh sb="6" eb="7">
      <t>ム</t>
    </rPh>
    <phoneticPr fontId="3"/>
  </si>
  <si>
    <t>（発注者用）</t>
    <rPh sb="1" eb="4">
      <t>ハッチュウシャ</t>
    </rPh>
    <rPh sb="4" eb="5">
      <t>ヨウ</t>
    </rPh>
    <phoneticPr fontId="3"/>
  </si>
  <si>
    <t>（受注者用）</t>
    <rPh sb="1" eb="4">
      <t>ジュチュウシャ</t>
    </rPh>
    <rPh sb="4" eb="5">
      <t>ヨウ</t>
    </rPh>
    <phoneticPr fontId="3"/>
  </si>
  <si>
    <t>工事契約</t>
    <rPh sb="0" eb="2">
      <t>コウジ</t>
    </rPh>
    <rPh sb="2" eb="4">
      <t>ケイヤク</t>
    </rPh>
    <phoneticPr fontId="3"/>
  </si>
  <si>
    <t>委託契約</t>
    <rPh sb="0" eb="2">
      <t>イタク</t>
    </rPh>
    <rPh sb="2" eb="4">
      <t>ケイヤク</t>
    </rPh>
    <phoneticPr fontId="3"/>
  </si>
  <si>
    <t>仲裁合意書</t>
    <rPh sb="0" eb="2">
      <t>チュウサイ</t>
    </rPh>
    <rPh sb="2" eb="5">
      <t>ゴウイショ</t>
    </rPh>
    <phoneticPr fontId="3"/>
  </si>
  <si>
    <t>不要</t>
    <rPh sb="0" eb="2">
      <t>フヨウ</t>
    </rPh>
    <phoneticPr fontId="3"/>
  </si>
  <si>
    <t>契約保証（請負額300万円以上）</t>
    <rPh sb="0" eb="2">
      <t>ケイヤク</t>
    </rPh>
    <rPh sb="2" eb="4">
      <t>ホショウ</t>
    </rPh>
    <rPh sb="5" eb="7">
      <t>ウケオイ</t>
    </rPh>
    <rPh sb="7" eb="8">
      <t>ガク</t>
    </rPh>
    <rPh sb="11" eb="15">
      <t>マンエンイジョウ</t>
    </rPh>
    <phoneticPr fontId="3"/>
  </si>
  <si>
    <t>必要</t>
    <rPh sb="0" eb="2">
      <t>ヒツヨウ</t>
    </rPh>
    <phoneticPr fontId="3"/>
  </si>
  <si>
    <t>契約時提出書類</t>
    <rPh sb="0" eb="2">
      <t>ケイヤク</t>
    </rPh>
    <rPh sb="2" eb="3">
      <t>ジ</t>
    </rPh>
    <rPh sb="3" eb="5">
      <t>テイシュツ</t>
    </rPh>
    <rPh sb="5" eb="7">
      <t>ショルイ</t>
    </rPh>
    <phoneticPr fontId="3"/>
  </si>
  <si>
    <t>このファイルの使い方</t>
    <rPh sb="7" eb="8">
      <t>ツカ</t>
    </rPh>
    <rPh sb="9" eb="10">
      <t>カタ</t>
    </rPh>
    <phoneticPr fontId="3"/>
  </si>
  <si>
    <t>免除</t>
    <rPh sb="0" eb="2">
      <t>メンジョ</t>
    </rPh>
    <phoneticPr fontId="3"/>
  </si>
  <si>
    <t>＊標準契約様式そのものは、「建設業のひろば」や「申請書ダウンロードサービス」に</t>
    <rPh sb="1" eb="3">
      <t>ヒョウジュン</t>
    </rPh>
    <rPh sb="3" eb="5">
      <t>ケイヤク</t>
    </rPh>
    <rPh sb="5" eb="7">
      <t>ヨウシキ</t>
    </rPh>
    <rPh sb="14" eb="17">
      <t>ケンセツギョウ</t>
    </rPh>
    <rPh sb="24" eb="27">
      <t>シンセイショ</t>
    </rPh>
    <phoneticPr fontId="3"/>
  </si>
  <si>
    <t>掲載されています。</t>
    <rPh sb="0" eb="2">
      <t>ケイサイ</t>
    </rPh>
    <phoneticPr fontId="3"/>
  </si>
  <si>
    <t>（不明な場合、空欄にしてください。）</t>
    <rPh sb="1" eb="3">
      <t>フメイ</t>
    </rPh>
    <rPh sb="4" eb="6">
      <t>バアイ</t>
    </rPh>
    <rPh sb="7" eb="9">
      <t>クウラン</t>
    </rPh>
    <phoneticPr fontId="3"/>
  </si>
  <si>
    <t>浜松市中区</t>
    <rPh sb="0" eb="3">
      <t>ハママツシ</t>
    </rPh>
    <rPh sb="3" eb="4">
      <t>ナカ</t>
    </rPh>
    <rPh sb="4" eb="5">
      <t>ク</t>
    </rPh>
    <phoneticPr fontId="3"/>
  </si>
  <si>
    <t>別添の約款により委託契約を締結し、信義に従って誠実にこれを履行するものとする。</t>
    <rPh sb="0" eb="2">
      <t>ベッテン</t>
    </rPh>
    <rPh sb="3" eb="5">
      <t>ヤッカン</t>
    </rPh>
    <rPh sb="8" eb="10">
      <t>イタク</t>
    </rPh>
    <rPh sb="10" eb="12">
      <t>ケイヤク</t>
    </rPh>
    <rPh sb="13" eb="15">
      <t>テイケツ</t>
    </rPh>
    <rPh sb="17" eb="19">
      <t>シンギ</t>
    </rPh>
    <rPh sb="20" eb="21">
      <t>シタガ</t>
    </rPh>
    <rPh sb="23" eb="25">
      <t>セイジツ</t>
    </rPh>
    <rPh sb="29" eb="31">
      <t>リコウ</t>
    </rPh>
    <phoneticPr fontId="3"/>
  </si>
  <si>
    <t>（令和6年3月31日まで）</t>
    <phoneticPr fontId="3"/>
  </si>
  <si>
    <t>黄色の部分を入力すると、公契約の誓約書にも連動しています。</t>
    <rPh sb="0" eb="2">
      <t>キイロ</t>
    </rPh>
    <rPh sb="3" eb="5">
      <t>ブブン</t>
    </rPh>
    <rPh sb="6" eb="8">
      <t>ニュウリョク</t>
    </rPh>
    <rPh sb="12" eb="13">
      <t>コウ</t>
    </rPh>
    <rPh sb="13" eb="15">
      <t>ケイヤク</t>
    </rPh>
    <rPh sb="16" eb="19">
      <t>セイヤクショ</t>
    </rPh>
    <rPh sb="21" eb="23">
      <t>レンドウ</t>
    </rPh>
    <phoneticPr fontId="3"/>
  </si>
  <si>
    <t>（公契約の誓約書は両面印刷してください。）</t>
    <rPh sb="1" eb="2">
      <t>コウ</t>
    </rPh>
    <rPh sb="2" eb="4">
      <t>ケイヤク</t>
    </rPh>
    <rPh sb="5" eb="8">
      <t>セイヤクショ</t>
    </rPh>
    <rPh sb="9" eb="11">
      <t>リョウメン</t>
    </rPh>
    <rPh sb="11" eb="13">
      <t>インサツ</t>
    </rPh>
    <phoneticPr fontId="3"/>
  </si>
  <si>
    <t>公契約の誓約書</t>
    <rPh sb="0" eb="1">
      <t>コウ</t>
    </rPh>
    <rPh sb="1" eb="3">
      <t>ケイヤク</t>
    </rPh>
    <rPh sb="4" eb="7">
      <t>セイヤクショ</t>
    </rPh>
    <phoneticPr fontId="3"/>
  </si>
  <si>
    <t>工事</t>
    <rPh sb="0" eb="2">
      <t>コウジ</t>
    </rPh>
    <phoneticPr fontId="3"/>
  </si>
  <si>
    <t>　様式第1号</t>
    <rPh sb="1" eb="3">
      <t>ヨウシキ</t>
    </rPh>
    <rPh sb="3" eb="4">
      <t>ダイ</t>
    </rPh>
    <rPh sb="5" eb="6">
      <t>ゴウ</t>
    </rPh>
    <phoneticPr fontId="3"/>
  </si>
  <si>
    <t>誓約書</t>
    <rPh sb="0" eb="3">
      <t>セイヤクショ</t>
    </rPh>
    <phoneticPr fontId="3"/>
  </si>
  <si>
    <t>下記１に基づく工事の履行に際し、下記2の事項を誓約します。</t>
    <rPh sb="0" eb="2">
      <t>カキ</t>
    </rPh>
    <rPh sb="4" eb="5">
      <t>モト</t>
    </rPh>
    <rPh sb="7" eb="9">
      <t>コウジ</t>
    </rPh>
    <rPh sb="10" eb="12">
      <t>リコウ</t>
    </rPh>
    <rPh sb="13" eb="14">
      <t>サイ</t>
    </rPh>
    <rPh sb="16" eb="18">
      <t>カキ</t>
    </rPh>
    <rPh sb="20" eb="22">
      <t>ジコウ</t>
    </rPh>
    <rPh sb="23" eb="25">
      <t>セイヤク</t>
    </rPh>
    <phoneticPr fontId="3"/>
  </si>
  <si>
    <t>この誓約に反したことにより入札参加停止等の処分を受けても異議は一切申し立てません。</t>
    <rPh sb="2" eb="4">
      <t>セイヤク</t>
    </rPh>
    <rPh sb="5" eb="6">
      <t>ハン</t>
    </rPh>
    <rPh sb="13" eb="15">
      <t>ニュウサツ</t>
    </rPh>
    <rPh sb="15" eb="17">
      <t>サンカ</t>
    </rPh>
    <rPh sb="17" eb="19">
      <t>テイシ</t>
    </rPh>
    <rPh sb="19" eb="20">
      <t>ナド</t>
    </rPh>
    <rPh sb="21" eb="23">
      <t>ショブン</t>
    </rPh>
    <rPh sb="24" eb="25">
      <t>ウ</t>
    </rPh>
    <rPh sb="28" eb="30">
      <t>イギ</t>
    </rPh>
    <rPh sb="31" eb="33">
      <t>イッサイ</t>
    </rPh>
    <rPh sb="33" eb="34">
      <t>モウ</t>
    </rPh>
    <rPh sb="35" eb="36">
      <t>タ</t>
    </rPh>
    <phoneticPr fontId="3"/>
  </si>
  <si>
    <t>　記</t>
    <rPh sb="1" eb="2">
      <t>キ</t>
    </rPh>
    <phoneticPr fontId="3"/>
  </si>
  <si>
    <t>誓約事項</t>
    <rPh sb="0" eb="2">
      <t>セイヤク</t>
    </rPh>
    <rPh sb="2" eb="4">
      <t>ジコウ</t>
    </rPh>
    <phoneticPr fontId="3"/>
  </si>
  <si>
    <t>（当初契約日</t>
    <rPh sb="1" eb="3">
      <t>トウショ</t>
    </rPh>
    <rPh sb="3" eb="6">
      <t>ケイヤクビ</t>
    </rPh>
    <phoneticPr fontId="3"/>
  </si>
  <si>
    <t>（１）　本契約に基づく工事の履行に際し、別表に掲げる法律その他の労働環境の整備等に関する</t>
    <rPh sb="4" eb="7">
      <t>ホンケイヤク</t>
    </rPh>
    <rPh sb="8" eb="9">
      <t>モト</t>
    </rPh>
    <rPh sb="11" eb="13">
      <t>コウジ</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</si>
  <si>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法令を遵守すること。</t>
    <rPh sb="0" eb="2">
      <t>ホウレイ</t>
    </rPh>
    <rPh sb="3" eb="5">
      <t>ジュンシュ</t>
    </rPh>
    <phoneticPr fontId="3"/>
  </si>
  <si>
    <t>発注者　　静岡県西部農林事務所長</t>
    <rPh sb="0" eb="3">
      <t>ハッチュウシャ</t>
    </rPh>
    <phoneticPr fontId="3"/>
  </si>
  <si>
    <t>（２）  本契約に基づく工事の履行に際し、別表に掲げる法律に違反し、所管行政庁の処分を受けた</t>
    <rPh sb="5" eb="8">
      <t>ホンケイヤク</t>
    </rPh>
    <rPh sb="9" eb="10">
      <t>モト</t>
    </rPh>
    <rPh sb="12" eb="14">
      <t>コウジ</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</si>
  <si>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本契約に基づく工事の履行に関し、下請契約（再委託契約及び労働者派遣契約を含む。以下</t>
    <rPh sb="5" eb="8">
      <t>ホンケイヤク</t>
    </rPh>
    <rPh sb="9" eb="10">
      <t>モト</t>
    </rPh>
    <rPh sb="12" eb="14">
      <t>コウジ</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</si>
  <si>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ときは、処分の内容及び対応方針を速やかに県に報告し、是正のために必要な措置を講ずるこ</t>
    <rPh sb="4" eb="6">
      <t>ショブン</t>
    </rPh>
    <rPh sb="7" eb="9">
      <t>ナイヨウ</t>
    </rPh>
    <rPh sb="9" eb="10">
      <t>オヨ</t>
    </rPh>
    <rPh sb="11" eb="13">
      <t>タイオウ</t>
    </rPh>
    <rPh sb="13" eb="15">
      <t>ホウシン</t>
    </rPh>
    <rPh sb="16" eb="17">
      <t>スミ</t>
    </rPh>
    <rPh sb="20" eb="21">
      <t>ケン</t>
    </rPh>
    <rPh sb="22" eb="24">
      <t>ホウコク</t>
    </rPh>
    <rPh sb="26" eb="28">
      <t>ゼセイ</t>
    </rPh>
    <rPh sb="32" eb="34">
      <t>ヒツヨウ</t>
    </rPh>
    <rPh sb="35" eb="37">
      <t>ソチ</t>
    </rPh>
    <rPh sb="38" eb="39">
      <t>コウ</t>
    </rPh>
    <phoneticPr fontId="3"/>
  </si>
  <si>
    <t>と。また、所管行政庁に是正の報告を行ったときは、その内容を速やかに県に報告すること。</t>
    <rPh sb="5" eb="7">
      <t>ショカン</t>
    </rPh>
    <rPh sb="7" eb="10">
      <t>ギョウセイチョウ</t>
    </rPh>
    <rPh sb="11" eb="13">
      <t>ゼセイ</t>
    </rPh>
    <rPh sb="14" eb="16">
      <t>ホウコク</t>
    </rPh>
    <rPh sb="17" eb="18">
      <t>オコナ</t>
    </rPh>
    <rPh sb="26" eb="28">
      <t>ナイヨウ</t>
    </rPh>
    <rPh sb="29" eb="30">
      <t>スミ</t>
    </rPh>
    <rPh sb="33" eb="34">
      <t>ケン</t>
    </rPh>
    <rPh sb="35" eb="37">
      <t>ホウコク</t>
    </rPh>
    <phoneticPr fontId="3"/>
  </si>
  <si>
    <t>同じ。）を締結するときは、適正な見積もりを基に、対等な立場における合意に基づいた公正な契</t>
    <rPh sb="0" eb="1">
      <t>オナ</t>
    </rPh>
    <rPh sb="5" eb="7">
      <t>テイケツ</t>
    </rPh>
    <rPh sb="13" eb="15">
      <t>テキセイ</t>
    </rPh>
    <rPh sb="16" eb="18">
      <t>ミツ</t>
    </rPh>
    <rPh sb="21" eb="22">
      <t>モト</t>
    </rPh>
    <rPh sb="24" eb="26">
      <t>タイトウ</t>
    </rPh>
    <rPh sb="27" eb="29">
      <t>タチバ</t>
    </rPh>
    <rPh sb="33" eb="35">
      <t>ゴウイ</t>
    </rPh>
    <rPh sb="36" eb="37">
      <t>モト</t>
    </rPh>
    <rPh sb="40" eb="42">
      <t>コウセイ</t>
    </rPh>
    <rPh sb="43" eb="44">
      <t>ケイ</t>
    </rPh>
    <phoneticPr fontId="3"/>
  </si>
  <si>
    <t>約を締結するよう努めるとともに、次の事項に留意すること。</t>
    <rPh sb="2" eb="4">
      <t>テイケツ</t>
    </rPh>
    <rPh sb="8" eb="9">
      <t>ツト</t>
    </rPh>
    <rPh sb="16" eb="17">
      <t>ツギ</t>
    </rPh>
    <rPh sb="18" eb="20">
      <t>ジコウ</t>
    </rPh>
    <rPh sb="21" eb="23">
      <t>リュウイ</t>
    </rPh>
    <phoneticPr fontId="3"/>
  </si>
  <si>
    <t xml:space="preserve"> ア  下請負者から誓約書を提出させ、その写しを県に提出すること。</t>
    <rPh sb="4" eb="5">
      <t>シタ</t>
    </rPh>
    <rPh sb="5" eb="7">
      <t>ウケオイ</t>
    </rPh>
    <rPh sb="7" eb="8">
      <t>シャ</t>
    </rPh>
    <rPh sb="10" eb="13">
      <t>セイヤクショ</t>
    </rPh>
    <rPh sb="14" eb="16">
      <t>テイシュツ</t>
    </rPh>
    <rPh sb="21" eb="22">
      <t>ウツ</t>
    </rPh>
    <rPh sb="24" eb="25">
      <t>ケン</t>
    </rPh>
    <rPh sb="26" eb="28">
      <t>テイシュツ</t>
    </rPh>
    <phoneticPr fontId="3"/>
  </si>
  <si>
    <t xml:space="preserve"> イ  下請負者が、本契約に基づく工事の履行に際し別表に掲げる法律に違反し、所管行政庁の</t>
    <rPh sb="4" eb="5">
      <t>シタ</t>
    </rPh>
    <rPh sb="5" eb="7">
      <t>ウケオイ</t>
    </rPh>
    <rPh sb="7" eb="8">
      <t>シャ</t>
    </rPh>
    <rPh sb="10" eb="13">
      <t>ホンケイヤク</t>
    </rPh>
    <rPh sb="14" eb="15">
      <t>モト</t>
    </rPh>
    <rPh sb="17" eb="19">
      <t>コウジ</t>
    </rPh>
    <rPh sb="20" eb="22">
      <t>リコウ</t>
    </rPh>
    <rPh sb="23" eb="24">
      <t>サイ</t>
    </rPh>
    <rPh sb="25" eb="27">
      <t>ベッピョウ</t>
    </rPh>
    <rPh sb="28" eb="29">
      <t>カカ</t>
    </rPh>
    <rPh sb="31" eb="33">
      <t>ホウリツ</t>
    </rPh>
    <rPh sb="34" eb="36">
      <t>イハン</t>
    </rPh>
    <rPh sb="38" eb="40">
      <t>ショカン</t>
    </rPh>
    <rPh sb="40" eb="43">
      <t>ギョウセイチョウ</t>
    </rPh>
    <phoneticPr fontId="3"/>
  </si>
  <si>
    <t xml:space="preserve">      処分を受けたときは、（２）の例により、それらの内容を速やかに報告させるとともに、その内容</t>
    <rPh sb="6" eb="8">
      <t>ショブン</t>
    </rPh>
    <rPh sb="9" eb="10">
      <t>ウ</t>
    </rPh>
    <rPh sb="20" eb="21">
      <t>レイ</t>
    </rPh>
    <rPh sb="29" eb="31">
      <t>ナイヨウ</t>
    </rPh>
    <rPh sb="32" eb="33">
      <t>スミ</t>
    </rPh>
    <rPh sb="36" eb="38">
      <t>ホウコク</t>
    </rPh>
    <rPh sb="48" eb="50">
      <t>ナイヨウ</t>
    </rPh>
    <phoneticPr fontId="3"/>
  </si>
  <si>
    <t xml:space="preserve">      を県に報告すること。</t>
    <rPh sb="7" eb="8">
      <t>ケン</t>
    </rPh>
    <rPh sb="9" eb="11">
      <t>ホウコク</t>
    </rPh>
    <phoneticPr fontId="3"/>
  </si>
  <si>
    <t xml:space="preserve"> ウ  下請負者がさらに第三者と下請負契約を締結したときは、当該下請負者を通じて、ア及びイ</t>
    <rPh sb="4" eb="5">
      <t>シタ</t>
    </rPh>
    <rPh sb="5" eb="7">
      <t>ウケオイ</t>
    </rPh>
    <rPh sb="7" eb="8">
      <t>シャ</t>
    </rPh>
    <rPh sb="12" eb="15">
      <t>ダイサンシャ</t>
    </rPh>
    <rPh sb="16" eb="17">
      <t>シタ</t>
    </rPh>
    <rPh sb="17" eb="19">
      <t>ウケオイ</t>
    </rPh>
    <rPh sb="19" eb="21">
      <t>ケイヤク</t>
    </rPh>
    <rPh sb="22" eb="24">
      <t>テイケツ</t>
    </rPh>
    <rPh sb="30" eb="32">
      <t>トウガイ</t>
    </rPh>
    <rPh sb="32" eb="33">
      <t>シタ</t>
    </rPh>
    <rPh sb="33" eb="35">
      <t>ウケオイ</t>
    </rPh>
    <rPh sb="35" eb="36">
      <t>シャ</t>
    </rPh>
    <rPh sb="37" eb="38">
      <t>ツウ</t>
    </rPh>
    <rPh sb="42" eb="43">
      <t>オヨ</t>
    </rPh>
    <phoneticPr fontId="3"/>
  </si>
  <si>
    <t xml:space="preserve">      と同様に、当該第三者からの誓約書の写しの提出等を行うこと。</t>
    <rPh sb="7" eb="9">
      <t>ドウヨウ</t>
    </rPh>
    <rPh sb="11" eb="13">
      <t>トウガイ</t>
    </rPh>
    <rPh sb="13" eb="14">
      <t>ダイ</t>
    </rPh>
    <rPh sb="14" eb="16">
      <t>サンシャ</t>
    </rPh>
    <rPh sb="19" eb="22">
      <t>セイヤクショ</t>
    </rPh>
    <rPh sb="23" eb="24">
      <t>ウツ</t>
    </rPh>
    <rPh sb="26" eb="28">
      <t>テイシュツ</t>
    </rPh>
    <rPh sb="28" eb="29">
      <t>ナド</t>
    </rPh>
    <rPh sb="30" eb="31">
      <t>オコナ</t>
    </rPh>
    <phoneticPr fontId="3"/>
  </si>
  <si>
    <t>様</t>
    <rPh sb="0" eb="1">
      <t>サマ</t>
    </rPh>
    <phoneticPr fontId="3"/>
  </si>
  <si>
    <t>別表　　労働関係及び公正な取引に関する主な法律</t>
    <rPh sb="0" eb="2">
      <t>ベッピョウ</t>
    </rPh>
    <rPh sb="4" eb="6">
      <t>ロウドウ</t>
    </rPh>
    <rPh sb="6" eb="8">
      <t>カンケイ</t>
    </rPh>
    <rPh sb="8" eb="9">
      <t>オヨ</t>
    </rPh>
    <rPh sb="10" eb="12">
      <t>コウセイ</t>
    </rPh>
    <rPh sb="13" eb="15">
      <t>トリヒキ</t>
    </rPh>
    <rPh sb="16" eb="17">
      <t>カン</t>
    </rPh>
    <rPh sb="19" eb="20">
      <t>オモ</t>
    </rPh>
    <rPh sb="21" eb="23">
      <t>ホウリツ</t>
    </rPh>
    <phoneticPr fontId="3"/>
  </si>
  <si>
    <t>１　労働関係</t>
    <rPh sb="2" eb="4">
      <t>ロウドウ</t>
    </rPh>
    <rPh sb="4" eb="6">
      <t>カンケイ</t>
    </rPh>
    <phoneticPr fontId="3"/>
  </si>
  <si>
    <t>（１）　労働基準法（昭和22年法律第49号）</t>
    <rPh sb="4" eb="6">
      <t>ロウドウ</t>
    </rPh>
    <rPh sb="6" eb="9">
      <t>キジュンホウ</t>
    </rPh>
    <rPh sb="10" eb="12">
      <t>ショウワ</t>
    </rPh>
    <rPh sb="14" eb="15">
      <t>ネン</t>
    </rPh>
    <rPh sb="15" eb="17">
      <t>ホウリツ</t>
    </rPh>
    <rPh sb="17" eb="18">
      <t>ダイ</t>
    </rPh>
    <rPh sb="20" eb="21">
      <t>ゴウ</t>
    </rPh>
    <phoneticPr fontId="3"/>
  </si>
  <si>
    <t>（2）　労働契約法（平成19年法律第128号）</t>
    <rPh sb="4" eb="6">
      <t>ロウドウ</t>
    </rPh>
    <rPh sb="6" eb="8">
      <t>ケイヤク</t>
    </rPh>
    <rPh sb="8" eb="9">
      <t>ホウ</t>
    </rPh>
    <rPh sb="10" eb="12">
      <t>ヘイセイ</t>
    </rPh>
    <rPh sb="14" eb="15">
      <t>ネン</t>
    </rPh>
    <rPh sb="15" eb="17">
      <t>ホウリツ</t>
    </rPh>
    <rPh sb="17" eb="18">
      <t>ダイ</t>
    </rPh>
    <rPh sb="21" eb="22">
      <t>ゴウ</t>
    </rPh>
    <phoneticPr fontId="3"/>
  </si>
  <si>
    <t>（3）　最低賃金法（昭和34年法律第137号）</t>
    <rPh sb="4" eb="6">
      <t>サイテイ</t>
    </rPh>
    <rPh sb="6" eb="8">
      <t>チンギン</t>
    </rPh>
    <rPh sb="8" eb="9">
      <t>ホウ</t>
    </rPh>
    <rPh sb="10" eb="12">
      <t>ショウワ</t>
    </rPh>
    <rPh sb="14" eb="15">
      <t>ネン</t>
    </rPh>
    <rPh sb="15" eb="17">
      <t>ホウリツ</t>
    </rPh>
    <rPh sb="17" eb="18">
      <t>ダイ</t>
    </rPh>
    <rPh sb="21" eb="22">
      <t>ゴウ</t>
    </rPh>
    <phoneticPr fontId="3"/>
  </si>
  <si>
    <t>（4）　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3"/>
  </si>
  <si>
    <t>（5）　労働者災害補償保険法（昭和22年法律第50号）</t>
    <rPh sb="4" eb="6">
      <t>ロウドウ</t>
    </rPh>
    <rPh sb="7" eb="9">
      <t>サイガイ</t>
    </rPh>
    <rPh sb="9" eb="11">
      <t>ホショウ</t>
    </rPh>
    <rPh sb="11" eb="14">
      <t>ホケンホウ</t>
    </rPh>
    <rPh sb="15" eb="17">
      <t>ショウワ</t>
    </rPh>
    <rPh sb="19" eb="20">
      <t>ネン</t>
    </rPh>
    <rPh sb="20" eb="22">
      <t>ホウリツ</t>
    </rPh>
    <rPh sb="22" eb="23">
      <t>ダイ</t>
    </rPh>
    <rPh sb="25" eb="26">
      <t>ゴウ</t>
    </rPh>
    <phoneticPr fontId="3"/>
  </si>
  <si>
    <t>（6）　雇用保険法（昭和49年法律第116号）</t>
    <rPh sb="4" eb="6">
      <t>コヨウ</t>
    </rPh>
    <rPh sb="6" eb="8">
      <t>ホケン</t>
    </rPh>
    <rPh sb="8" eb="9">
      <t>ホウ</t>
    </rPh>
    <rPh sb="10" eb="12">
      <t>ショウワ</t>
    </rPh>
    <rPh sb="14" eb="15">
      <t>ネン</t>
    </rPh>
    <rPh sb="15" eb="17">
      <t>ホウリツ</t>
    </rPh>
    <rPh sb="17" eb="18">
      <t>ダイ</t>
    </rPh>
    <rPh sb="21" eb="22">
      <t>ゴウ</t>
    </rPh>
    <phoneticPr fontId="3"/>
  </si>
  <si>
    <t>（7）　健康保険法（大正11年法律第70号）</t>
    <rPh sb="4" eb="6">
      <t>ケンコウ</t>
    </rPh>
    <rPh sb="6" eb="8">
      <t>ホケン</t>
    </rPh>
    <rPh sb="8" eb="9">
      <t>ホウ</t>
    </rPh>
    <rPh sb="10" eb="12">
      <t>タイショウ</t>
    </rPh>
    <rPh sb="14" eb="15">
      <t>ネン</t>
    </rPh>
    <rPh sb="15" eb="17">
      <t>ホウリツ</t>
    </rPh>
    <rPh sb="17" eb="18">
      <t>ダイ</t>
    </rPh>
    <rPh sb="20" eb="21">
      <t>ゴウ</t>
    </rPh>
    <phoneticPr fontId="3"/>
  </si>
  <si>
    <t>（8）　厚生年金保険法（昭和29年法律第115号）</t>
    <rPh sb="4" eb="6">
      <t>コウセイ</t>
    </rPh>
    <rPh sb="6" eb="8">
      <t>ネンキン</t>
    </rPh>
    <rPh sb="8" eb="10">
      <t>ホケン</t>
    </rPh>
    <rPh sb="10" eb="11">
      <t>ホウ</t>
    </rPh>
    <rPh sb="12" eb="14">
      <t>ショウワ</t>
    </rPh>
    <rPh sb="16" eb="17">
      <t>ネン</t>
    </rPh>
    <rPh sb="17" eb="19">
      <t>ホウリツ</t>
    </rPh>
    <rPh sb="19" eb="20">
      <t>ダイ</t>
    </rPh>
    <rPh sb="23" eb="24">
      <t>ゴウ</t>
    </rPh>
    <phoneticPr fontId="3"/>
  </si>
  <si>
    <t>（9）　労働組合法（昭和24年法律第174号）</t>
    <rPh sb="4" eb="6">
      <t>ロウドウ</t>
    </rPh>
    <rPh sb="8" eb="9">
      <t>ホウ</t>
    </rPh>
    <rPh sb="10" eb="12">
      <t>ショウワ</t>
    </rPh>
    <rPh sb="14" eb="15">
      <t>ネン</t>
    </rPh>
    <rPh sb="15" eb="17">
      <t>ホウリツ</t>
    </rPh>
    <rPh sb="17" eb="18">
      <t>ダイ</t>
    </rPh>
    <rPh sb="21" eb="22">
      <t>ゴウ</t>
    </rPh>
    <phoneticPr fontId="3"/>
  </si>
  <si>
    <t>2　公正な取引等</t>
    <rPh sb="2" eb="4">
      <t>コウセイ</t>
    </rPh>
    <rPh sb="5" eb="7">
      <t>トリヒキ</t>
    </rPh>
    <rPh sb="7" eb="8">
      <t>ナド</t>
    </rPh>
    <phoneticPr fontId="3"/>
  </si>
  <si>
    <t>（１）　私的独占の禁止及び公正取引の確保に関する法率（昭和22年法律第54号）</t>
    <rPh sb="4" eb="6">
      <t>シテキ</t>
    </rPh>
    <rPh sb="6" eb="8">
      <t>ドクセン</t>
    </rPh>
    <rPh sb="9" eb="11">
      <t>キンシ</t>
    </rPh>
    <rPh sb="11" eb="12">
      <t>オヨ</t>
    </rPh>
    <rPh sb="13" eb="15">
      <t>コウセイ</t>
    </rPh>
    <rPh sb="15" eb="17">
      <t>トリヒキ</t>
    </rPh>
    <rPh sb="18" eb="20">
      <t>カクホ</t>
    </rPh>
    <rPh sb="21" eb="22">
      <t>カン</t>
    </rPh>
    <rPh sb="24" eb="25">
      <t>ホウ</t>
    </rPh>
    <rPh sb="25" eb="26">
      <t>リツ</t>
    </rPh>
    <rPh sb="27" eb="29">
      <t>ショウワ</t>
    </rPh>
    <rPh sb="31" eb="32">
      <t>ネン</t>
    </rPh>
    <rPh sb="32" eb="34">
      <t>ホウリツ</t>
    </rPh>
    <rPh sb="34" eb="35">
      <t>ダイ</t>
    </rPh>
    <rPh sb="37" eb="38">
      <t>ゴウ</t>
    </rPh>
    <phoneticPr fontId="3"/>
  </si>
  <si>
    <t>（2）　下請代金支払遅延等防止法（昭和31年法律第120号）</t>
    <rPh sb="4" eb="6">
      <t>シタウケ</t>
    </rPh>
    <rPh sb="6" eb="8">
      <t>ダイキン</t>
    </rPh>
    <rPh sb="8" eb="10">
      <t>シハライ</t>
    </rPh>
    <rPh sb="10" eb="13">
      <t>チエンナド</t>
    </rPh>
    <rPh sb="13" eb="16">
      <t>ボウシホウ</t>
    </rPh>
    <rPh sb="15" eb="16">
      <t>ホウ</t>
    </rPh>
    <rPh sb="17" eb="19">
      <t>ショウワ</t>
    </rPh>
    <rPh sb="21" eb="22">
      <t>ネン</t>
    </rPh>
    <rPh sb="22" eb="24">
      <t>ホウリツ</t>
    </rPh>
    <rPh sb="24" eb="25">
      <t>ダイ</t>
    </rPh>
    <rPh sb="28" eb="29">
      <t>ゴウ</t>
    </rPh>
    <phoneticPr fontId="3"/>
  </si>
  <si>
    <t>（3）　建設業法（昭和24年法律第100号）</t>
    <rPh sb="4" eb="7">
      <t>ケンセツギョウ</t>
    </rPh>
    <rPh sb="7" eb="8">
      <t>ホウ</t>
    </rPh>
    <rPh sb="9" eb="11">
      <t>ショウワ</t>
    </rPh>
    <rPh sb="13" eb="14">
      <t>ネン</t>
    </rPh>
    <rPh sb="14" eb="16">
      <t>ホウリツ</t>
    </rPh>
    <rPh sb="16" eb="17">
      <t>ダイ</t>
    </rPh>
    <rPh sb="20" eb="21">
      <t>ゴウ</t>
    </rPh>
    <phoneticPr fontId="3"/>
  </si>
  <si>
    <t>委託</t>
    <rPh sb="0" eb="2">
      <t>イタク</t>
    </rPh>
    <phoneticPr fontId="3"/>
  </si>
  <si>
    <t>下記１に基づく業務の履行に際し、下記2の事項を誓約します。</t>
    <rPh sb="0" eb="2">
      <t>カキ</t>
    </rPh>
    <rPh sb="4" eb="5">
      <t>モト</t>
    </rPh>
    <rPh sb="7" eb="9">
      <t>ギョウム</t>
    </rPh>
    <rPh sb="10" eb="12">
      <t>リコウ</t>
    </rPh>
    <rPh sb="13" eb="14">
      <t>サイ</t>
    </rPh>
    <rPh sb="16" eb="18">
      <t>カキ</t>
    </rPh>
    <rPh sb="20" eb="22">
      <t>ジコウ</t>
    </rPh>
    <rPh sb="23" eb="25">
      <t>セイヤク</t>
    </rPh>
    <phoneticPr fontId="3"/>
  </si>
  <si>
    <t>（１）　本契約に基づく業務の履行に際し、別表に掲げる法律その他の労働環境の整備等に関する</t>
    <rPh sb="4" eb="7">
      <t>ホンケイヤク</t>
    </rPh>
    <rPh sb="8" eb="9">
      <t>モト</t>
    </rPh>
    <rPh sb="11" eb="13">
      <t>ギョウム</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</si>
  <si>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（２）  本契約に基づく業務の履行に際し、別表に掲げる法律に違反し、所管行政庁の処分を受けた</t>
    <rPh sb="5" eb="8">
      <t>ホンケイヤク</t>
    </rPh>
    <rPh sb="9" eb="10">
      <t>モト</t>
    </rPh>
    <rPh sb="12" eb="14">
      <t>ギョウム</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</si>
  <si>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本契約に基づく業務の履行に関し、下請契約（再委託契約及び労働者派遣契約を含む。以下</t>
    <rPh sb="5" eb="8">
      <t>ホンケイヤク</t>
    </rPh>
    <rPh sb="9" eb="10">
      <t>モト</t>
    </rPh>
    <rPh sb="12" eb="14">
      <t>ギョウム</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</si>
  <si>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令和5年度 県単　　工事</t>
    <rPh sb="0" eb="2">
      <t>レイワ</t>
    </rPh>
    <rPh sb="3" eb="5">
      <t>ネンド</t>
    </rPh>
    <rPh sb="6" eb="7">
      <t>ケン</t>
    </rPh>
    <rPh sb="7" eb="8">
      <t>タン</t>
    </rPh>
    <rPh sb="10" eb="12">
      <t>コウジ</t>
    </rPh>
    <phoneticPr fontId="3"/>
  </si>
  <si>
    <t>令和5年度　　西部農林事務所　工事</t>
    <rPh sb="0" eb="2">
      <t>レイワ</t>
    </rPh>
    <rPh sb="3" eb="5">
      <t>ネンド</t>
    </rPh>
    <rPh sb="7" eb="9">
      <t>セイブ</t>
    </rPh>
    <rPh sb="9" eb="11">
      <t>ノウリン</t>
    </rPh>
    <rPh sb="11" eb="13">
      <t>ジム</t>
    </rPh>
    <rPh sb="13" eb="14">
      <t>ショ</t>
    </rPh>
    <rPh sb="15" eb="17">
      <t>コウジ</t>
    </rPh>
    <phoneticPr fontId="3"/>
  </si>
  <si>
    <t>令和5年度　　西部農林事務所委託</t>
    <rPh sb="0" eb="2">
      <t>レイワ</t>
    </rPh>
    <rPh sb="3" eb="5">
      <t>ネンド</t>
    </rPh>
    <rPh sb="7" eb="9">
      <t>セイブ</t>
    </rPh>
    <rPh sb="9" eb="11">
      <t>ノウリン</t>
    </rPh>
    <rPh sb="11" eb="13">
      <t>ジム</t>
    </rPh>
    <rPh sb="13" eb="14">
      <t>ショ</t>
    </rPh>
    <rPh sb="14" eb="16">
      <t>イタク</t>
    </rPh>
    <phoneticPr fontId="3"/>
  </si>
  <si>
    <t>令和5年度　　委託</t>
    <rPh sb="0" eb="2">
      <t>レイワ</t>
    </rPh>
    <rPh sb="3" eb="5">
      <t>ネンド</t>
    </rPh>
    <rPh sb="7" eb="9">
      <t>イタク</t>
    </rPh>
    <phoneticPr fontId="3"/>
  </si>
  <si>
    <t>建設発生土の搬出先等</t>
    <rPh sb="0" eb="2">
      <t>ケンセツ</t>
    </rPh>
    <rPh sb="2" eb="5">
      <t>ハッセイド</t>
    </rPh>
    <rPh sb="6" eb="8">
      <t>ハンシュツ</t>
    </rPh>
    <rPh sb="8" eb="9">
      <t>サキ</t>
    </rPh>
    <rPh sb="9" eb="10">
      <t>ナド</t>
    </rPh>
    <phoneticPr fontId="3"/>
  </si>
  <si>
    <t>建設発生土</t>
    <rPh sb="0" eb="2">
      <t>ケンセツ</t>
    </rPh>
    <rPh sb="2" eb="5">
      <t>ハッセイド</t>
    </rPh>
    <phoneticPr fontId="3"/>
  </si>
  <si>
    <t>第4号　東日本保証</t>
  </si>
  <si>
    <t>災害応急</t>
    <rPh sb="0" eb="2">
      <t>サイガイ</t>
    </rPh>
    <rPh sb="2" eb="4">
      <t>オウキュウ</t>
    </rPh>
    <phoneticPr fontId="3"/>
  </si>
  <si>
    <t>災害復旧</t>
    <rPh sb="0" eb="2">
      <t>サイガイ</t>
    </rPh>
    <rPh sb="2" eb="4">
      <t>フッキュウ</t>
    </rPh>
    <phoneticPr fontId="3"/>
  </si>
  <si>
    <t>この契約の成立を証するため、当事者は、総務省関係法令に係る情報通信技術を活用した</t>
    <phoneticPr fontId="3"/>
  </si>
  <si>
    <t>行政の推進等に関する法律施行規則（平成15年総務省令第48号）第２条第２項第１号に規定する</t>
    <rPh sb="41" eb="43">
      <t>キテイ</t>
    </rPh>
    <phoneticPr fontId="3"/>
  </si>
  <si>
    <t>電子署名を行い、各自その電磁的記録を保有する。</t>
    <phoneticPr fontId="3"/>
  </si>
  <si>
    <t>増田　浩章</t>
    <rPh sb="0" eb="2">
      <t>マスダ</t>
    </rPh>
    <rPh sb="3" eb="5">
      <t>ヒロアキ</t>
    </rPh>
    <phoneticPr fontId="3"/>
  </si>
  <si>
    <t>増田　浩章</t>
    <rPh sb="0" eb="2">
      <t>マスダ</t>
    </rPh>
    <rPh sb="3" eb="4">
      <t>ヒロシ</t>
    </rPh>
    <phoneticPr fontId="3"/>
  </si>
  <si>
    <t>ため、当事者は、総務省関係法令に係る情報通信技術を活用した行政の推進等に関する法律</t>
    <phoneticPr fontId="3"/>
  </si>
  <si>
    <t>施行規則（平成15年総務省令第48号）第２条第２項第１号に規定する電子署名を行い、</t>
    <rPh sb="0" eb="2">
      <t>セコウ</t>
    </rPh>
    <rPh sb="2" eb="4">
      <t>キソク</t>
    </rPh>
    <phoneticPr fontId="3"/>
  </si>
  <si>
    <t>各自その電磁的記録を保有する。</t>
    <rPh sb="0" eb="1">
      <t>カク</t>
    </rPh>
    <phoneticPr fontId="3"/>
  </si>
  <si>
    <t>【電子契約用】</t>
    <rPh sb="1" eb="3">
      <t>デンシ</t>
    </rPh>
    <rPh sb="3" eb="6">
      <t>ケイヤクヨウ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</si>
</sst>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6"/>
      <color theme="1"/>
      <name val="ＭＳ Ｐ明朝"/>
      <family val="1"/>
      <charset val="128"/>
    </font>
    <font>
      <sz val="11"/>
      <color rgb="FFFF0000"/>
      <name val="ＭＳ Ｐ明朝"/>
      <family val="1"/>
      <charset val="128"/>
    </font>
    <font>
      <sz val="6"/>
      <name val="ＭＳ Ｐゴシック"/>
      <family val="3"/>
      <charset val="128"/>
    </font>
    <font>
      <sz val="14"/>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Border="1">
      <alignment vertical="center"/>
    </xf>
    <xf numFmtId="0" fontId="2" fillId="0" borderId="5"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inden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9"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176" fontId="2" fillId="0" borderId="0" xfId="0" applyNumberFormat="1" applyFont="1" applyBorder="1" applyAlignment="1">
      <alignment horizontal="center" vertical="center"/>
    </xf>
    <xf numFmtId="6" fontId="2" fillId="0" borderId="0" xfId="1" applyFont="1" applyBorder="1" applyAlignment="1">
      <alignment vertical="center"/>
    </xf>
    <xf numFmtId="6" fontId="2" fillId="0" borderId="0" xfId="0" applyNumberFormat="1" applyFont="1">
      <alignment vertical="center"/>
    </xf>
    <xf numFmtId="57" fontId="2" fillId="2" borderId="0" xfId="0" applyNumberFormat="1" applyFont="1" applyFill="1">
      <alignment vertical="center"/>
    </xf>
    <xf numFmtId="0" fontId="2" fillId="0" borderId="0" xfId="0" applyFont="1" applyFill="1">
      <alignment vertical="center"/>
    </xf>
    <xf numFmtId="0" fontId="2" fillId="0" borderId="0" xfId="0" applyFont="1" applyAlignment="1">
      <alignment horizontal="distributed" vertical="center"/>
    </xf>
    <xf numFmtId="0" fontId="5"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57" fontId="2" fillId="0" borderId="0" xfId="0" applyNumberFormat="1" applyFont="1" applyFill="1">
      <alignment vertical="center"/>
    </xf>
    <xf numFmtId="9" fontId="2" fillId="0" borderId="0" xfId="0" applyNumberFormat="1" applyFont="1" applyFill="1">
      <alignment vertical="center"/>
    </xf>
    <xf numFmtId="0" fontId="0" fillId="0" borderId="0" xfId="0" applyAlignment="1">
      <alignment vertical="center"/>
    </xf>
    <xf numFmtId="0" fontId="0" fillId="0" borderId="0" xfId="0" applyAlignment="1">
      <alignment horizontal="left" vertical="center"/>
    </xf>
    <xf numFmtId="9" fontId="2" fillId="0" borderId="0" xfId="0" applyNumberFormat="1" applyFont="1">
      <alignment vertical="center"/>
    </xf>
    <xf numFmtId="0" fontId="6" fillId="0" borderId="0" xfId="0" applyFont="1">
      <alignment vertical="center"/>
    </xf>
    <xf numFmtId="0" fontId="0" fillId="0" borderId="12" xfId="0" applyBorder="1" applyAlignment="1">
      <alignment horizontal="center" vertical="center"/>
    </xf>
    <xf numFmtId="38" fontId="0" fillId="0" borderId="12" xfId="2" applyFont="1" applyBorder="1" applyAlignment="1">
      <alignment horizontal="center" vertical="center"/>
    </xf>
    <xf numFmtId="38" fontId="0" fillId="0" borderId="1" xfId="2" applyFont="1" applyBorder="1" applyAlignment="1">
      <alignment horizontal="center" vertical="center"/>
    </xf>
    <xf numFmtId="38" fontId="8" fillId="0" borderId="2" xfId="2" applyFont="1" applyBorder="1" applyAlignment="1">
      <alignment horizontal="center" vertical="center"/>
    </xf>
    <xf numFmtId="38" fontId="0" fillId="0" borderId="3" xfId="2" applyFont="1" applyBorder="1" applyAlignment="1">
      <alignment horizontal="center" vertical="center"/>
    </xf>
    <xf numFmtId="38" fontId="0" fillId="0" borderId="13" xfId="2" applyFont="1" applyBorder="1" applyAlignment="1">
      <alignment horizontal="center" vertical="center"/>
    </xf>
    <xf numFmtId="38" fontId="0" fillId="0" borderId="6" xfId="2" applyFont="1" applyBorder="1" applyAlignment="1">
      <alignment horizontal="center" vertical="center"/>
    </xf>
    <xf numFmtId="38" fontId="0" fillId="0" borderId="7" xfId="2" applyFont="1" applyBorder="1" applyAlignment="1">
      <alignment horizontal="center" vertical="center"/>
    </xf>
    <xf numFmtId="38" fontId="0" fillId="0" borderId="8" xfId="2" applyFont="1" applyBorder="1" applyAlignment="1">
      <alignment horizontal="center" vertical="center"/>
    </xf>
    <xf numFmtId="38" fontId="0" fillId="0" borderId="14" xfId="2" applyFont="1" applyBorder="1">
      <alignment vertical="center"/>
    </xf>
    <xf numFmtId="38" fontId="0" fillId="0" borderId="1" xfId="2" applyFont="1" applyBorder="1">
      <alignment vertical="center"/>
    </xf>
    <xf numFmtId="38" fontId="0" fillId="0" borderId="2" xfId="2" applyFont="1" applyBorder="1" applyAlignment="1">
      <alignment horizontal="center" vertical="center"/>
    </xf>
    <xf numFmtId="38" fontId="0" fillId="0" borderId="3" xfId="2" applyFont="1" applyBorder="1">
      <alignment vertical="center"/>
    </xf>
    <xf numFmtId="38" fontId="0" fillId="0" borderId="15" xfId="2" applyFont="1" applyBorder="1">
      <alignment vertical="center"/>
    </xf>
    <xf numFmtId="38" fontId="0" fillId="0" borderId="16" xfId="2" applyFont="1" applyBorder="1" applyAlignment="1">
      <alignment horizontal="center" vertical="center"/>
    </xf>
    <xf numFmtId="38" fontId="0" fillId="0" borderId="17" xfId="2" applyFont="1" applyBorder="1">
      <alignment vertical="center"/>
    </xf>
    <xf numFmtId="38" fontId="0" fillId="0" borderId="4" xfId="2" applyFont="1" applyBorder="1">
      <alignment vertical="center"/>
    </xf>
    <xf numFmtId="38" fontId="0" fillId="0" borderId="0" xfId="2" applyFont="1" applyBorder="1" applyAlignment="1">
      <alignment horizontal="center" vertical="center"/>
    </xf>
    <xf numFmtId="38" fontId="0" fillId="0" borderId="5" xfId="2" applyFont="1" applyBorder="1">
      <alignment vertical="center"/>
    </xf>
    <xf numFmtId="38" fontId="0" fillId="0" borderId="7" xfId="2" applyFont="1" applyBorder="1">
      <alignment vertical="center"/>
    </xf>
    <xf numFmtId="38" fontId="0" fillId="0" borderId="0" xfId="2" applyFont="1">
      <alignment vertical="center"/>
    </xf>
    <xf numFmtId="38" fontId="0" fillId="0" borderId="4" xfId="2" applyFont="1" applyBorder="1" applyAlignment="1">
      <alignment horizontal="center" vertical="center"/>
    </xf>
    <xf numFmtId="38" fontId="8" fillId="0" borderId="0" xfId="2" applyFont="1" applyBorder="1" applyAlignment="1">
      <alignment horizontal="center" vertical="center"/>
    </xf>
    <xf numFmtId="38" fontId="0" fillId="0" borderId="5" xfId="2" applyFont="1" applyBorder="1" applyAlignment="1">
      <alignment horizontal="center" vertical="center"/>
    </xf>
    <xf numFmtId="0" fontId="0" fillId="0" borderId="18" xfId="0" applyBorder="1" applyAlignment="1">
      <alignment horizontal="center" vertical="center"/>
    </xf>
    <xf numFmtId="38" fontId="0" fillId="0" borderId="18" xfId="2" applyFont="1" applyBorder="1" applyAlignment="1">
      <alignment horizontal="center" vertical="center" shrinkToFit="1"/>
    </xf>
    <xf numFmtId="0" fontId="2" fillId="0" borderId="0" xfId="0" applyFont="1" applyBorder="1" applyAlignment="1">
      <alignment horizontal="left" vertical="center"/>
    </xf>
    <xf numFmtId="38" fontId="0" fillId="0" borderId="6" xfId="2" applyFont="1" applyBorder="1" applyAlignment="1">
      <alignment vertical="center"/>
    </xf>
    <xf numFmtId="0" fontId="0" fillId="0" borderId="15" xfId="0" applyBorder="1">
      <alignment vertical="center"/>
    </xf>
    <xf numFmtId="0" fontId="0" fillId="0" borderId="16" xfId="0" applyBorder="1">
      <alignment vertical="center"/>
    </xf>
    <xf numFmtId="0" fontId="0" fillId="0" borderId="14" xfId="0" applyBorder="1" applyAlignment="1">
      <alignment horizontal="center" vertical="center"/>
    </xf>
    <xf numFmtId="57"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Protection="1">
      <alignment vertical="center"/>
      <protection locked="0"/>
    </xf>
    <xf numFmtId="57" fontId="2" fillId="2" borderId="0" xfId="0" applyNumberFormat="1" applyFont="1" applyFill="1" applyProtection="1">
      <alignment vertical="center"/>
      <protection locked="0"/>
    </xf>
    <xf numFmtId="38" fontId="2" fillId="2" borderId="0" xfId="2" applyFont="1" applyFill="1" applyProtection="1">
      <alignment vertical="center"/>
      <protection locked="0"/>
    </xf>
    <xf numFmtId="6" fontId="2" fillId="2" borderId="0" xfId="1" applyFont="1" applyFill="1" applyProtection="1">
      <alignment vertical="center"/>
      <protection locked="0"/>
    </xf>
    <xf numFmtId="0" fontId="2" fillId="0" borderId="0" xfId="0" applyFont="1" applyBorder="1" applyProtection="1">
      <alignment vertical="center"/>
      <protection locked="0"/>
    </xf>
    <xf numFmtId="0" fontId="2" fillId="0" borderId="0" xfId="0" applyFont="1" applyProtection="1">
      <alignment vertical="center"/>
      <protection locked="0"/>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0" xfId="0" applyFont="1" applyBorder="1" applyAlignment="1">
      <alignment horizontal="center"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0" fontId="2" fillId="0" borderId="0" xfId="0" applyFont="1" applyBorder="1" applyAlignment="1">
      <alignment vertical="top" wrapText="1"/>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9" fillId="0" borderId="0" xfId="1" applyFont="1" applyBorder="1" applyAlignment="1">
      <alignment vertical="center"/>
    </xf>
    <xf numFmtId="5" fontId="2" fillId="0" borderId="0" xfId="0" applyNumberFormat="1" applyFont="1" applyBorder="1" applyAlignment="1">
      <alignment vertical="center"/>
    </xf>
    <xf numFmtId="5" fontId="0" fillId="0" borderId="0" xfId="0" applyNumberFormat="1" applyBorder="1" applyAlignment="1">
      <alignment vertical="center"/>
    </xf>
    <xf numFmtId="176" fontId="2" fillId="0" borderId="0" xfId="0" applyNumberFormat="1" applyFont="1" applyAlignment="1">
      <alignment horizontal="center" vertical="center"/>
    </xf>
    <xf numFmtId="5" fontId="0" fillId="0" borderId="0" xfId="0" applyNumberFormat="1" applyAlignment="1">
      <alignment vertical="center"/>
    </xf>
    <xf numFmtId="176" fontId="2" fillId="0" borderId="0" xfId="0" applyNumberFormat="1" applyFont="1" applyAlignment="1">
      <alignment horizontal="distributed"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distributed" vertical="center"/>
    </xf>
    <xf numFmtId="0" fontId="0" fillId="0" borderId="0" xfId="0" applyAlignment="1">
      <alignment horizontal="distributed" vertical="center"/>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indent="1"/>
    </xf>
    <xf numFmtId="176" fontId="2" fillId="0" borderId="0" xfId="0" applyNumberFormat="1" applyFont="1" applyBorder="1" applyAlignment="1">
      <alignment horizontal="distributed" vertical="center"/>
    </xf>
    <xf numFmtId="6" fontId="2" fillId="0" borderId="0" xfId="1" applyFont="1" applyBorder="1" applyAlignment="1">
      <alignment vertical="center"/>
    </xf>
    <xf numFmtId="0" fontId="2" fillId="0" borderId="0" xfId="1" applyNumberFormat="1" applyFont="1" applyBorder="1" applyAlignment="1">
      <alignment horizontal="center" vertical="center"/>
    </xf>
    <xf numFmtId="176" fontId="2" fillId="0" borderId="0" xfId="0" applyNumberFormat="1" applyFont="1" applyBorder="1" applyAlignment="1">
      <alignment horizontal="left" vertical="center"/>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6" fontId="2" fillId="0" borderId="0" xfId="1" applyNumberFormat="1" applyFont="1" applyBorder="1" applyAlignment="1">
      <alignment horizontal="right" vertical="center"/>
    </xf>
    <xf numFmtId="6" fontId="9" fillId="0" borderId="0" xfId="1" applyFont="1" applyBorder="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666750</xdr:colOff>
      <xdr:row>21</xdr:row>
      <xdr:rowOff>9525</xdr:rowOff>
    </xdr:from>
    <xdr:to>
      <xdr:col>5</xdr:col>
      <xdr:colOff>733425</xdr:colOff>
      <xdr:row>24</xdr:row>
      <xdr:rowOff>9525</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857500" y="3676650"/>
          <a:ext cx="66675" cy="5143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21</xdr:row>
      <xdr:rowOff>19050</xdr:rowOff>
    </xdr:from>
    <xdr:to>
      <xdr:col>10</xdr:col>
      <xdr:colOff>76200</xdr:colOff>
      <xdr:row>23</xdr:row>
      <xdr:rowOff>152400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467475" y="3171825"/>
          <a:ext cx="57150" cy="476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G55"/>
  <sheetViews>
    <sheetView workbookViewId="0">
      <selection activeCell="I29" sqref="I29"/>
    </sheetView>
  </sheetViews>
  <sheetFormatPr defaultRowHeight="13.5" x14ac:dyDescent="0.15"/>
  <cols>
    <col min="1" max="1" width="3.125" customWidth="1"/>
    <col min="2" max="2" width="5.375" customWidth="1"/>
    <col min="3" max="3" width="13.125" customWidth="1"/>
    <col min="4" max="4" width="4.25" customWidth="1"/>
    <col min="5" max="5" width="13.375" customWidth="1"/>
    <col min="6" max="6" width="12.5" customWidth="1"/>
    <col min="7" max="7" width="12.125" customWidth="1"/>
  </cols>
  <sheetData>
    <row r="2" spans="1:2" x14ac:dyDescent="0.15">
      <c r="A2" t="s">
        <v>189</v>
      </c>
    </row>
    <row r="4" spans="1:2" x14ac:dyDescent="0.15">
      <c r="B4" t="s">
        <v>130</v>
      </c>
    </row>
    <row r="5" spans="1:2" x14ac:dyDescent="0.15">
      <c r="B5" t="s">
        <v>131</v>
      </c>
    </row>
    <row r="6" spans="1:2" x14ac:dyDescent="0.15">
      <c r="B6" t="s">
        <v>174</v>
      </c>
    </row>
    <row r="7" spans="1:2" x14ac:dyDescent="0.15">
      <c r="B7" t="s">
        <v>134</v>
      </c>
    </row>
    <row r="8" spans="1:2" x14ac:dyDescent="0.15">
      <c r="B8" t="s">
        <v>177</v>
      </c>
    </row>
    <row r="9" spans="1:2" x14ac:dyDescent="0.15">
      <c r="B9" t="s">
        <v>197</v>
      </c>
    </row>
    <row r="10" spans="1:2" x14ac:dyDescent="0.15">
      <c r="B10" t="s">
        <v>198</v>
      </c>
    </row>
    <row r="11" spans="1:2" x14ac:dyDescent="0.15">
      <c r="B11" t="s">
        <v>133</v>
      </c>
    </row>
    <row r="13" spans="1:2" x14ac:dyDescent="0.15">
      <c r="B13" t="s">
        <v>136</v>
      </c>
    </row>
    <row r="15" spans="1:2" x14ac:dyDescent="0.15">
      <c r="B15" t="s">
        <v>135</v>
      </c>
    </row>
    <row r="16" spans="1:2" x14ac:dyDescent="0.15">
      <c r="B16" t="s">
        <v>138</v>
      </c>
    </row>
    <row r="17" spans="2:7" x14ac:dyDescent="0.15">
      <c r="B17" t="s">
        <v>193</v>
      </c>
    </row>
    <row r="18" spans="2:7" x14ac:dyDescent="0.15">
      <c r="B18" t="s">
        <v>140</v>
      </c>
    </row>
    <row r="22" spans="2:7" x14ac:dyDescent="0.15">
      <c r="B22" t="s">
        <v>154</v>
      </c>
      <c r="C22" s="58"/>
      <c r="D22" s="58"/>
    </row>
    <row r="23" spans="2:7" x14ac:dyDescent="0.15">
      <c r="B23" t="s">
        <v>158</v>
      </c>
      <c r="C23" s="58"/>
      <c r="D23" s="58"/>
    </row>
    <row r="24" spans="2:7" ht="17.25" x14ac:dyDescent="0.15">
      <c r="C24" s="40"/>
      <c r="D24" s="41" t="s">
        <v>170</v>
      </c>
      <c r="E24" s="42"/>
      <c r="F24" s="38" t="s">
        <v>141</v>
      </c>
      <c r="G24" s="39" t="s">
        <v>155</v>
      </c>
    </row>
    <row r="25" spans="2:7" ht="17.25" x14ac:dyDescent="0.15">
      <c r="C25" s="59"/>
      <c r="D25" s="60"/>
      <c r="E25" s="61"/>
      <c r="F25" s="62" t="s">
        <v>156</v>
      </c>
      <c r="G25" s="63" t="s">
        <v>150</v>
      </c>
    </row>
    <row r="26" spans="2:7" x14ac:dyDescent="0.15">
      <c r="C26" s="65"/>
      <c r="D26" s="45" t="s">
        <v>175</v>
      </c>
      <c r="E26" s="46"/>
      <c r="F26" s="43" t="s">
        <v>142</v>
      </c>
      <c r="G26" s="43" t="s">
        <v>143</v>
      </c>
    </row>
    <row r="27" spans="2:7" x14ac:dyDescent="0.15">
      <c r="C27" s="48">
        <v>1</v>
      </c>
      <c r="D27" s="49" t="s">
        <v>147</v>
      </c>
      <c r="E27" s="50">
        <v>10999</v>
      </c>
      <c r="F27" s="47">
        <v>0</v>
      </c>
      <c r="G27" s="47">
        <v>0</v>
      </c>
    </row>
    <row r="28" spans="2:7" x14ac:dyDescent="0.15">
      <c r="C28" s="51">
        <f>E27+1</f>
        <v>11000</v>
      </c>
      <c r="D28" s="52" t="s">
        <v>148</v>
      </c>
      <c r="E28" s="53">
        <v>1100000</v>
      </c>
      <c r="F28" s="47">
        <v>200</v>
      </c>
      <c r="G28" s="47">
        <v>200</v>
      </c>
    </row>
    <row r="29" spans="2:7" x14ac:dyDescent="0.15">
      <c r="C29" s="54">
        <f t="shared" ref="C29:C36" si="0">E28+1</f>
        <v>1100001</v>
      </c>
      <c r="D29" s="55" t="s">
        <v>148</v>
      </c>
      <c r="E29" s="56">
        <v>2200000</v>
      </c>
      <c r="F29" s="47">
        <v>200</v>
      </c>
      <c r="G29" s="47">
        <v>400</v>
      </c>
    </row>
    <row r="30" spans="2:7" x14ac:dyDescent="0.15">
      <c r="C30" s="51">
        <f t="shared" si="0"/>
        <v>2200001</v>
      </c>
      <c r="D30" s="52" t="s">
        <v>148</v>
      </c>
      <c r="E30" s="53">
        <v>3300000</v>
      </c>
      <c r="F30" s="47">
        <v>500</v>
      </c>
      <c r="G30" s="47">
        <v>1000</v>
      </c>
    </row>
    <row r="31" spans="2:7" x14ac:dyDescent="0.15">
      <c r="C31" s="54">
        <f t="shared" si="0"/>
        <v>3300001</v>
      </c>
      <c r="D31" s="55" t="s">
        <v>148</v>
      </c>
      <c r="E31" s="56">
        <v>5500000</v>
      </c>
      <c r="F31" s="47">
        <v>1000</v>
      </c>
      <c r="G31" s="47">
        <v>2000</v>
      </c>
    </row>
    <row r="32" spans="2:7" x14ac:dyDescent="0.15">
      <c r="C32" s="51">
        <f t="shared" si="0"/>
        <v>5500001</v>
      </c>
      <c r="D32" s="52" t="s">
        <v>144</v>
      </c>
      <c r="E32" s="53">
        <v>11000000</v>
      </c>
      <c r="F32" s="47">
        <v>5000</v>
      </c>
      <c r="G32" s="47">
        <v>10000</v>
      </c>
    </row>
    <row r="33" spans="2:7" x14ac:dyDescent="0.15">
      <c r="C33" s="54">
        <f t="shared" si="0"/>
        <v>11000001</v>
      </c>
      <c r="D33" s="55" t="s">
        <v>148</v>
      </c>
      <c r="E33" s="56">
        <v>55000000</v>
      </c>
      <c r="F33" s="47">
        <v>10000</v>
      </c>
      <c r="G33" s="47">
        <v>20000</v>
      </c>
    </row>
    <row r="34" spans="2:7" x14ac:dyDescent="0.15">
      <c r="C34" s="51">
        <f t="shared" si="0"/>
        <v>55000001</v>
      </c>
      <c r="D34" s="52" t="s">
        <v>148</v>
      </c>
      <c r="E34" s="53">
        <v>110000000</v>
      </c>
      <c r="F34" s="47">
        <v>30000</v>
      </c>
      <c r="G34" s="47">
        <v>60000</v>
      </c>
    </row>
    <row r="35" spans="2:7" x14ac:dyDescent="0.15">
      <c r="C35" s="54">
        <f t="shared" si="0"/>
        <v>110000001</v>
      </c>
      <c r="D35" s="55" t="s">
        <v>148</v>
      </c>
      <c r="E35" s="56">
        <v>550000000</v>
      </c>
      <c r="F35" s="47">
        <v>60000</v>
      </c>
      <c r="G35" s="47">
        <v>100000</v>
      </c>
    </row>
    <row r="36" spans="2:7" x14ac:dyDescent="0.15">
      <c r="C36" s="51">
        <f t="shared" si="0"/>
        <v>550000001</v>
      </c>
      <c r="D36" s="52" t="s">
        <v>148</v>
      </c>
      <c r="E36" s="53">
        <v>1100000000</v>
      </c>
      <c r="F36" s="47">
        <v>160000</v>
      </c>
      <c r="G36" s="47">
        <v>200000</v>
      </c>
    </row>
    <row r="37" spans="2:7" x14ac:dyDescent="0.15">
      <c r="C37" s="44" t="s">
        <v>145</v>
      </c>
      <c r="D37" s="57"/>
      <c r="E37" s="46" t="s">
        <v>146</v>
      </c>
      <c r="F37" s="47">
        <v>200</v>
      </c>
      <c r="G37" s="47">
        <v>200</v>
      </c>
    </row>
    <row r="38" spans="2:7" x14ac:dyDescent="0.15">
      <c r="C38" s="44" t="s">
        <v>153</v>
      </c>
      <c r="D38" s="57" t="s">
        <v>151</v>
      </c>
      <c r="E38" s="46" t="s">
        <v>152</v>
      </c>
      <c r="F38" s="47">
        <v>200</v>
      </c>
      <c r="G38" s="47">
        <v>200</v>
      </c>
    </row>
    <row r="39" spans="2:7" x14ac:dyDescent="0.15">
      <c r="E39" s="58" t="s">
        <v>149</v>
      </c>
    </row>
    <row r="40" spans="2:7" x14ac:dyDescent="0.15">
      <c r="F40" t="s">
        <v>196</v>
      </c>
    </row>
    <row r="43" spans="2:7" x14ac:dyDescent="0.15">
      <c r="B43" t="s">
        <v>188</v>
      </c>
    </row>
    <row r="44" spans="2:7" x14ac:dyDescent="0.15">
      <c r="F44" s="68" t="s">
        <v>182</v>
      </c>
      <c r="G44" s="68" t="s">
        <v>183</v>
      </c>
    </row>
    <row r="45" spans="2:7" x14ac:dyDescent="0.15">
      <c r="C45" s="66" t="s">
        <v>178</v>
      </c>
      <c r="D45" s="67"/>
      <c r="E45" s="67" t="s">
        <v>180</v>
      </c>
      <c r="F45" s="68">
        <v>1</v>
      </c>
      <c r="G45" s="68">
        <v>1</v>
      </c>
    </row>
    <row r="46" spans="2:7" x14ac:dyDescent="0.15">
      <c r="C46" s="66" t="s">
        <v>179</v>
      </c>
      <c r="D46" s="67"/>
      <c r="E46" s="67" t="s">
        <v>181</v>
      </c>
      <c r="F46" s="68">
        <v>1</v>
      </c>
      <c r="G46" s="68">
        <v>1</v>
      </c>
    </row>
    <row r="47" spans="2:7" x14ac:dyDescent="0.15">
      <c r="C47" s="66" t="s">
        <v>199</v>
      </c>
      <c r="D47" s="67"/>
      <c r="E47" s="67"/>
      <c r="F47" s="68">
        <v>1</v>
      </c>
      <c r="G47" s="68">
        <v>1</v>
      </c>
    </row>
    <row r="48" spans="2:7" x14ac:dyDescent="0.15">
      <c r="C48" s="66" t="s">
        <v>184</v>
      </c>
      <c r="D48" s="67"/>
      <c r="E48" s="67"/>
      <c r="F48" s="68">
        <v>2</v>
      </c>
      <c r="G48" s="68" t="s">
        <v>185</v>
      </c>
    </row>
    <row r="49" spans="2:7" x14ac:dyDescent="0.15">
      <c r="C49" s="66" t="s">
        <v>186</v>
      </c>
      <c r="D49" s="67"/>
      <c r="E49" s="67"/>
      <c r="F49" s="68" t="s">
        <v>187</v>
      </c>
      <c r="G49" s="68" t="s">
        <v>190</v>
      </c>
    </row>
    <row r="54" spans="2:7" x14ac:dyDescent="0.15">
      <c r="B54" t="s">
        <v>191</v>
      </c>
    </row>
    <row r="55" spans="2:7" x14ac:dyDescent="0.15">
      <c r="B55" t="s">
        <v>192</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7"/>
  <sheetViews>
    <sheetView topLeftCell="A7" workbookViewId="0">
      <selection activeCell="I2" sqref="I2"/>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IF(委託契約書!U5="","",委託契約書!U5)</f>
        <v>12345</v>
      </c>
      <c r="J2" s="1" t="s">
        <v>161</v>
      </c>
    </row>
    <row r="5" spans="2:10" ht="20.25" customHeight="1" x14ac:dyDescent="0.15">
      <c r="E5" s="27" t="s">
        <v>94</v>
      </c>
    </row>
    <row r="8" spans="2:10" ht="20.25" customHeight="1" x14ac:dyDescent="0.15">
      <c r="H8" s="101">
        <f>工事契約書!U48</f>
        <v>45383</v>
      </c>
      <c r="I8" s="101"/>
    </row>
    <row r="11" spans="2:10" ht="20.25" customHeight="1" x14ac:dyDescent="0.15">
      <c r="B11" s="1" t="s">
        <v>85</v>
      </c>
    </row>
    <row r="14" spans="2:10" ht="20.25" customHeight="1" x14ac:dyDescent="0.15">
      <c r="E14" s="1" t="s">
        <v>21</v>
      </c>
      <c r="F14" s="1" t="s">
        <v>22</v>
      </c>
    </row>
    <row r="15" spans="2:10" ht="20.25" customHeight="1" x14ac:dyDescent="0.15">
      <c r="F15" s="1" t="s">
        <v>129</v>
      </c>
    </row>
    <row r="16" spans="2:10" ht="20.25" customHeight="1" x14ac:dyDescent="0.15">
      <c r="F16" s="1" t="s">
        <v>24</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1"/>
  <sheetViews>
    <sheetView workbookViewId="0">
      <selection activeCell="U50" sqref="U50"/>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3" t="s">
        <v>239</v>
      </c>
      <c r="B1" s="74"/>
      <c r="C1" s="1" t="s">
        <v>201</v>
      </c>
    </row>
    <row r="5" spans="1:9" ht="18.75" x14ac:dyDescent="0.15">
      <c r="F5" s="77" t="s">
        <v>202</v>
      </c>
    </row>
    <row r="8" spans="1:9" x14ac:dyDescent="0.15">
      <c r="C8" s="1" t="s">
        <v>240</v>
      </c>
    </row>
    <row r="9" spans="1:9" x14ac:dyDescent="0.15">
      <c r="C9" s="1" t="s">
        <v>204</v>
      </c>
    </row>
    <row r="13" spans="1:9" x14ac:dyDescent="0.15">
      <c r="F13" s="76" t="s">
        <v>205</v>
      </c>
    </row>
    <row r="16" spans="1:9" x14ac:dyDescent="0.15">
      <c r="A16" s="1">
        <v>1</v>
      </c>
      <c r="C16" s="71" t="s">
        <v>50</v>
      </c>
      <c r="E16" s="104" t="str">
        <f>委託契約書!U7</f>
        <v>令和5年度　　委託</v>
      </c>
      <c r="F16" s="105"/>
      <c r="G16" s="105"/>
      <c r="H16" s="105"/>
      <c r="I16" s="105"/>
    </row>
    <row r="17" spans="1:10" x14ac:dyDescent="0.15">
      <c r="C17" s="71"/>
      <c r="E17" s="105"/>
      <c r="F17" s="105"/>
      <c r="G17" s="105"/>
      <c r="H17" s="105"/>
      <c r="I17" s="105"/>
    </row>
    <row r="18" spans="1:10" x14ac:dyDescent="0.15">
      <c r="G18" s="1" t="s">
        <v>207</v>
      </c>
      <c r="H18" s="103">
        <f>委託契約書!U45</f>
        <v>45382</v>
      </c>
      <c r="I18" s="107"/>
      <c r="J18" s="75" t="s">
        <v>25</v>
      </c>
    </row>
    <row r="20" spans="1:10" x14ac:dyDescent="0.15">
      <c r="A20" s="1">
        <v>2</v>
      </c>
      <c r="C20" s="71" t="s">
        <v>206</v>
      </c>
    </row>
    <row r="21" spans="1:10" x14ac:dyDescent="0.15">
      <c r="B21" s="1" t="s">
        <v>241</v>
      </c>
    </row>
    <row r="22" spans="1:10" x14ac:dyDescent="0.15">
      <c r="C22" s="1" t="s">
        <v>209</v>
      </c>
    </row>
    <row r="23" spans="1:10" x14ac:dyDescent="0.15">
      <c r="B23" s="1" t="s">
        <v>242</v>
      </c>
    </row>
    <row r="24" spans="1:10" x14ac:dyDescent="0.15">
      <c r="C24" s="1" t="s">
        <v>213</v>
      </c>
    </row>
    <row r="25" spans="1:10" x14ac:dyDescent="0.15">
      <c r="C25" s="1" t="s">
        <v>214</v>
      </c>
    </row>
    <row r="26" spans="1:10" x14ac:dyDescent="0.15">
      <c r="B26" s="1" t="s">
        <v>243</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3">
        <f>H18</f>
        <v>45382</v>
      </c>
      <c r="J39" s="106"/>
    </row>
    <row r="44" spans="2:10" x14ac:dyDescent="0.15">
      <c r="B44" s="6" t="s">
        <v>210</v>
      </c>
      <c r="D44" s="6"/>
      <c r="F44" s="1" t="str">
        <f>工事契約書!U52</f>
        <v>増田　浩章</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2"/>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c r="D80" s="6"/>
      <c r="E80" s="6"/>
      <c r="F80" s="6"/>
      <c r="G80" s="6"/>
      <c r="H80" s="6"/>
      <c r="I80" s="6"/>
      <c r="J80" s="8"/>
    </row>
    <row r="81" spans="2:10" x14ac:dyDescent="0.15">
      <c r="B81" s="11"/>
      <c r="C81" s="12"/>
      <c r="D81" s="12"/>
      <c r="E81" s="12"/>
      <c r="F81" s="12"/>
      <c r="G81" s="12"/>
      <c r="H81" s="12"/>
      <c r="I81" s="12"/>
      <c r="J81" s="13"/>
    </row>
  </sheetData>
  <sheetProtection sheet="1" objects="1" scenarios="1"/>
  <mergeCells count="3">
    <mergeCell ref="E16:I17"/>
    <mergeCell ref="H18:I18"/>
    <mergeCell ref="I39:J39"/>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W57"/>
  <sheetViews>
    <sheetView topLeftCell="A37"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124</v>
      </c>
      <c r="E8" s="6"/>
      <c r="F8" s="95" t="str">
        <f>U8</f>
        <v>令和5年度　　西部農林事務所委託</v>
      </c>
      <c r="G8" s="95"/>
      <c r="H8" s="95"/>
      <c r="I8" s="95"/>
      <c r="J8" s="95"/>
      <c r="K8" s="95"/>
      <c r="L8" s="95"/>
      <c r="M8" s="95"/>
      <c r="N8" s="95"/>
      <c r="O8" s="95"/>
      <c r="P8" s="6"/>
      <c r="Q8" s="18"/>
      <c r="R8" s="8"/>
      <c r="T8" s="1" t="s">
        <v>37</v>
      </c>
      <c r="U8" s="78" t="s">
        <v>246</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浜松市中区</v>
      </c>
      <c r="G12" s="6"/>
      <c r="H12" s="6"/>
      <c r="I12" s="6"/>
      <c r="J12" s="6"/>
      <c r="K12" s="6"/>
      <c r="L12" s="6"/>
      <c r="M12" s="6"/>
      <c r="N12" s="6"/>
      <c r="O12" s="6"/>
      <c r="P12" s="6"/>
      <c r="Q12" s="6"/>
      <c r="R12" s="8"/>
      <c r="T12" s="1" t="s">
        <v>30</v>
      </c>
      <c r="U12" s="78" t="s">
        <v>194</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8" t="s">
        <v>105</v>
      </c>
      <c r="C18" s="108"/>
      <c r="D18" s="109" t="s">
        <v>32</v>
      </c>
      <c r="E18" s="109"/>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16" t="str">
        <f>IF(U17="変更なし","",ROUNDUP(H18/110*10,0))</f>
        <v/>
      </c>
      <c r="L20" s="11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8" t="s">
        <v>113</v>
      </c>
      <c r="V22" s="1" t="s">
        <v>157</v>
      </c>
    </row>
    <row r="23" spans="1:22" ht="13.5" customHeight="1" x14ac:dyDescent="0.15">
      <c r="A23" s="5"/>
      <c r="B23" s="108" t="s">
        <v>106</v>
      </c>
      <c r="C23" s="108"/>
      <c r="D23" s="109" t="s">
        <v>125</v>
      </c>
      <c r="E23" s="109"/>
      <c r="F23" s="6"/>
      <c r="G23" s="6"/>
      <c r="H23" s="113">
        <f>IF(U22="なし","変更なし",U23)</f>
        <v>43920</v>
      </c>
      <c r="I23" s="113"/>
      <c r="J23" s="113"/>
      <c r="K23" s="113"/>
      <c r="L23" s="35" t="str">
        <f>IF(U22="あり","まで延長する。","")</f>
        <v>まで延長する。</v>
      </c>
      <c r="M23" s="34"/>
      <c r="N23" s="34"/>
      <c r="O23" s="6"/>
      <c r="P23" s="6"/>
      <c r="Q23" s="6"/>
      <c r="R23" s="8"/>
      <c r="T23" s="1" t="s">
        <v>165</v>
      </c>
      <c r="U23" s="79">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8" t="s">
        <v>114</v>
      </c>
      <c r="C26" s="108"/>
      <c r="D26" s="109" t="s">
        <v>126</v>
      </c>
      <c r="E26" s="109"/>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8" t="s">
        <v>118</v>
      </c>
      <c r="C29" s="108"/>
      <c r="D29" s="109" t="s">
        <v>117</v>
      </c>
      <c r="E29" s="109"/>
      <c r="F29" s="6"/>
      <c r="G29" s="6"/>
      <c r="H29" s="114"/>
      <c r="I29" s="115"/>
      <c r="J29" s="115"/>
      <c r="K29" s="115"/>
      <c r="L29" s="115"/>
      <c r="M29" s="115"/>
      <c r="N29" s="115"/>
      <c r="O29" s="115"/>
      <c r="P29" s="115"/>
      <c r="Q29" s="115"/>
      <c r="R29" s="8"/>
      <c r="T29" s="1" t="s">
        <v>159</v>
      </c>
      <c r="U29" s="1" t="s">
        <v>166</v>
      </c>
    </row>
    <row r="30" spans="1:22" x14ac:dyDescent="0.15">
      <c r="A30" s="5"/>
      <c r="B30" s="6"/>
      <c r="C30" s="6"/>
      <c r="D30" s="6"/>
      <c r="E30" s="6"/>
      <c r="F30" s="6"/>
      <c r="G30" s="6"/>
      <c r="H30" s="115"/>
      <c r="I30" s="115"/>
      <c r="J30" s="115"/>
      <c r="K30" s="115"/>
      <c r="L30" s="115"/>
      <c r="M30" s="115"/>
      <c r="N30" s="115"/>
      <c r="O30" s="115"/>
      <c r="P30" s="115"/>
      <c r="Q30" s="115"/>
      <c r="R30" s="8"/>
    </row>
    <row r="31" spans="1:22" x14ac:dyDescent="0.15">
      <c r="A31" s="5"/>
      <c r="B31" s="6"/>
      <c r="C31" s="6"/>
      <c r="D31" s="6"/>
      <c r="E31" s="6"/>
      <c r="F31" s="6"/>
      <c r="G31" s="6"/>
      <c r="H31" s="115"/>
      <c r="I31" s="115"/>
      <c r="J31" s="115"/>
      <c r="K31" s="115"/>
      <c r="L31" s="115"/>
      <c r="M31" s="115"/>
      <c r="N31" s="115"/>
      <c r="O31" s="115"/>
      <c r="P31" s="115"/>
      <c r="Q31" s="115"/>
      <c r="R31" s="8"/>
    </row>
    <row r="32" spans="1:22" x14ac:dyDescent="0.15">
      <c r="A32" s="5"/>
      <c r="B32" s="6"/>
      <c r="C32" s="6"/>
      <c r="D32" s="6"/>
      <c r="E32" s="6"/>
      <c r="F32" s="6"/>
      <c r="G32" s="6"/>
      <c r="H32" s="115"/>
      <c r="I32" s="115"/>
      <c r="J32" s="115"/>
      <c r="K32" s="115"/>
      <c r="L32" s="115"/>
      <c r="M32" s="115"/>
      <c r="N32" s="115"/>
      <c r="O32" s="115"/>
      <c r="P32" s="115"/>
      <c r="Q32" s="115"/>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0">
        <f>U36</f>
        <v>43750</v>
      </c>
      <c r="F36" s="110"/>
      <c r="G36" s="110"/>
      <c r="H36" s="110"/>
      <c r="I36" s="110"/>
      <c r="J36" s="6" t="s">
        <v>127</v>
      </c>
      <c r="K36" s="6"/>
      <c r="L36" s="6"/>
      <c r="M36" s="6"/>
      <c r="N36" s="6"/>
      <c r="O36" s="6"/>
      <c r="P36" s="6"/>
      <c r="Q36" s="6"/>
      <c r="R36" s="8"/>
      <c r="T36" s="1" t="s">
        <v>132</v>
      </c>
      <c r="U36" s="79">
        <v>43750</v>
      </c>
    </row>
    <row r="37" spans="1:23" x14ac:dyDescent="0.15">
      <c r="A37" s="5"/>
      <c r="B37" s="6"/>
      <c r="C37" s="6"/>
      <c r="D37" s="6"/>
      <c r="E37" s="6"/>
      <c r="F37" s="6"/>
      <c r="G37" s="6"/>
      <c r="H37" s="6"/>
      <c r="I37" s="6"/>
      <c r="J37" s="6"/>
      <c r="K37" s="6"/>
      <c r="L37" s="6"/>
      <c r="M37" s="6"/>
      <c r="N37" s="6"/>
      <c r="O37" s="6"/>
      <c r="P37" s="6"/>
      <c r="Q37" s="6"/>
      <c r="R37" s="8"/>
    </row>
    <row r="38" spans="1:23" x14ac:dyDescent="0.15">
      <c r="A38" s="5"/>
      <c r="C38" s="6" t="s">
        <v>128</v>
      </c>
      <c r="D38" s="6"/>
      <c r="E38" s="6"/>
      <c r="F38" s="6"/>
      <c r="G38" s="6"/>
      <c r="H38" s="6"/>
      <c r="I38" s="6"/>
      <c r="J38" s="6"/>
      <c r="K38" s="6"/>
      <c r="L38" s="6"/>
      <c r="M38" s="6"/>
      <c r="N38" s="6"/>
      <c r="O38" s="6"/>
      <c r="P38" s="6"/>
      <c r="Q38" s="6"/>
      <c r="R38" s="8"/>
    </row>
    <row r="39" spans="1:23" x14ac:dyDescent="0.15">
      <c r="A39" s="5"/>
      <c r="B39" s="6"/>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4">
        <f>U46</f>
        <v>45021</v>
      </c>
      <c r="M46" s="94"/>
      <c r="N46" s="94"/>
      <c r="O46" s="94"/>
      <c r="P46" s="31"/>
      <c r="Q46" s="6"/>
      <c r="R46" s="8"/>
      <c r="T46" s="1" t="s">
        <v>122</v>
      </c>
      <c r="U46" s="79">
        <v>45021</v>
      </c>
      <c r="W46" s="69"/>
    </row>
    <row r="47" spans="1:23" x14ac:dyDescent="0.15">
      <c r="A47" s="5"/>
      <c r="B47" s="6"/>
      <c r="C47" s="6"/>
      <c r="D47" s="6"/>
      <c r="E47" s="6"/>
      <c r="F47" s="6"/>
      <c r="G47" s="6"/>
      <c r="H47" s="6"/>
      <c r="I47" s="6"/>
      <c r="J47" s="6"/>
      <c r="K47" s="6"/>
      <c r="L47" s="6"/>
      <c r="M47" s="6"/>
      <c r="O47" s="6"/>
      <c r="P47" s="6"/>
      <c r="Q47" s="6"/>
      <c r="R47" s="8"/>
      <c r="W47" s="69"/>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L50" s="6"/>
      <c r="M50" s="6"/>
      <c r="N50" s="6"/>
      <c r="O50" s="6" t="str">
        <f>U50</f>
        <v>石川　盛一郎</v>
      </c>
      <c r="P50" s="6"/>
      <c r="Q50" s="6"/>
      <c r="R50" s="8"/>
      <c r="T50" s="1" t="s">
        <v>176</v>
      </c>
      <c r="U50" s="1" t="str">
        <f>IF(AND(44651&lt;U46,U46&lt;45383),"石川　盛一郎","")</f>
        <v>石川　盛一郎</v>
      </c>
    </row>
    <row r="51" spans="1:21" x14ac:dyDescent="0.15">
      <c r="A51" s="5"/>
      <c r="B51" s="6"/>
      <c r="C51" s="6"/>
      <c r="D51" s="6"/>
      <c r="E51" s="6"/>
      <c r="F51" s="6"/>
      <c r="G51" s="6"/>
      <c r="H51" s="6"/>
      <c r="I51" s="6"/>
      <c r="J51" s="10"/>
      <c r="L51" s="6"/>
      <c r="M51" s="6"/>
      <c r="N51" s="6"/>
      <c r="O51" s="6"/>
      <c r="P51" s="6"/>
      <c r="Q51" s="6"/>
      <c r="R51" s="8"/>
    </row>
    <row r="52" spans="1:21" x14ac:dyDescent="0.15">
      <c r="A52" s="5"/>
      <c r="B52" s="6"/>
      <c r="C52" s="6"/>
      <c r="D52" s="6"/>
      <c r="E52" s="6"/>
      <c r="F52" s="6"/>
      <c r="G52" s="6"/>
      <c r="H52" s="6"/>
      <c r="I52" s="6"/>
      <c r="J52" s="10"/>
      <c r="L52" s="6"/>
      <c r="M52" s="6"/>
      <c r="N52" s="6"/>
      <c r="O52" s="6"/>
      <c r="P52" s="6"/>
      <c r="Q52" s="6"/>
      <c r="R52" s="8"/>
    </row>
    <row r="53" spans="1:21" x14ac:dyDescent="0.15">
      <c r="A53" s="5"/>
      <c r="B53" s="6"/>
      <c r="C53" s="6"/>
      <c r="D53" s="6"/>
      <c r="E53" s="6"/>
      <c r="F53" s="6"/>
      <c r="G53" s="6"/>
      <c r="H53" s="6" t="s">
        <v>21</v>
      </c>
      <c r="I53" s="6"/>
      <c r="J53" s="10" t="s">
        <v>22</v>
      </c>
      <c r="L53" s="82"/>
      <c r="M53" s="82"/>
      <c r="N53" s="82"/>
      <c r="O53" s="82"/>
      <c r="P53" s="82"/>
      <c r="Q53" s="82"/>
      <c r="R53" s="8"/>
    </row>
    <row r="54" spans="1:21" x14ac:dyDescent="0.15">
      <c r="A54" s="5"/>
      <c r="B54" s="6"/>
      <c r="C54" s="6"/>
      <c r="D54" s="6"/>
      <c r="E54" s="6"/>
      <c r="F54" s="6"/>
      <c r="G54" s="6"/>
      <c r="H54" s="6"/>
      <c r="I54" s="6"/>
      <c r="J54" s="10" t="s">
        <v>23</v>
      </c>
      <c r="L54" s="82"/>
      <c r="M54" s="82"/>
      <c r="N54" s="82"/>
      <c r="O54" s="82"/>
      <c r="P54" s="82"/>
      <c r="Q54" s="82"/>
      <c r="R54" s="8"/>
    </row>
    <row r="55" spans="1:21" x14ac:dyDescent="0.15">
      <c r="A55" s="5"/>
      <c r="B55" s="6"/>
      <c r="C55" s="6"/>
      <c r="D55" s="6"/>
      <c r="E55" s="6"/>
      <c r="F55" s="6"/>
      <c r="G55" s="6"/>
      <c r="H55" s="6"/>
      <c r="I55" s="6"/>
      <c r="J55" s="10" t="s">
        <v>24</v>
      </c>
      <c r="L55" s="82"/>
      <c r="M55" s="82"/>
      <c r="N55" s="82"/>
      <c r="O55" s="82"/>
      <c r="P55" s="82"/>
      <c r="Q55" s="82"/>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17">
    <mergeCell ref="B29:C29"/>
    <mergeCell ref="D29:E29"/>
    <mergeCell ref="E36:I36"/>
    <mergeCell ref="L46:O46"/>
    <mergeCell ref="K20:L20"/>
    <mergeCell ref="B23:C23"/>
    <mergeCell ref="D23:E23"/>
    <mergeCell ref="H23:K23"/>
    <mergeCell ref="B26:C26"/>
    <mergeCell ref="D26:E26"/>
    <mergeCell ref="H29:Q32"/>
    <mergeCell ref="F8:O9"/>
    <mergeCell ref="G16:K16"/>
    <mergeCell ref="B18:C18"/>
    <mergeCell ref="D18:E18"/>
    <mergeCell ref="F18:G18"/>
    <mergeCell ref="H18:K18"/>
  </mergeCells>
  <phoneticPr fontId="3"/>
  <dataValidations count="3">
    <dataValidation type="list" allowBlank="1" showInputMessage="1" showErrorMessage="1" sqref="U22 U26" xr:uid="{00000000-0002-0000-0900-000000000000}">
      <formula1>"　,なし,あり"</formula1>
    </dataValidation>
    <dataValidation type="list" allowBlank="1" showInputMessage="1" showErrorMessage="1" sqref="U17" xr:uid="{00000000-0002-0000-0900-000001000000}">
      <formula1>"　,変更なし,増額,減額"</formula1>
    </dataValidation>
    <dataValidation type="list" allowBlank="1" showInputMessage="1" showErrorMessage="1" sqref="U20" xr:uid="{00000000-0002-0000-0900-000002000000}">
      <formula1>"8%,10％"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Y59"/>
  <sheetViews>
    <sheetView tabSelected="1" zoomScaleNormal="100" workbookViewId="0">
      <selection activeCell="S30" sqref="S30"/>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23" width="9" style="1"/>
    <col min="24" max="24" width="18" style="1" customWidth="1"/>
    <col min="25"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24" t="s">
        <v>160</v>
      </c>
      <c r="U5" s="78">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1</v>
      </c>
      <c r="E7" s="6"/>
      <c r="F7" s="95" t="str">
        <f>U7</f>
        <v>令和5年度 県単　　工事</v>
      </c>
      <c r="G7" s="95"/>
      <c r="H7" s="95"/>
      <c r="I7" s="95"/>
      <c r="J7" s="95"/>
      <c r="K7" s="95"/>
      <c r="L7" s="95"/>
      <c r="M7" s="95"/>
      <c r="N7" s="95"/>
      <c r="O7" s="95"/>
      <c r="P7" s="6"/>
      <c r="Q7" s="18"/>
      <c r="R7" s="8"/>
      <c r="T7" s="1" t="s">
        <v>37</v>
      </c>
      <c r="U7" s="78" t="s">
        <v>244</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38</v>
      </c>
      <c r="U11" s="78"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6">
        <f>U14</f>
        <v>44089</v>
      </c>
      <c r="H14" s="97"/>
      <c r="I14" s="97"/>
      <c r="J14" s="97"/>
      <c r="K14" s="97"/>
      <c r="L14" s="6"/>
      <c r="M14" s="6"/>
      <c r="N14" s="6"/>
      <c r="O14" s="6"/>
      <c r="P14" s="6"/>
      <c r="Q14" s="6"/>
      <c r="R14" s="8"/>
      <c r="T14" s="1" t="s">
        <v>39</v>
      </c>
      <c r="U14" s="79">
        <v>44089</v>
      </c>
    </row>
    <row r="15" spans="1:21" x14ac:dyDescent="0.15">
      <c r="A15" s="5"/>
      <c r="B15" s="6"/>
      <c r="C15" s="6"/>
      <c r="D15" s="9"/>
      <c r="E15" s="6"/>
      <c r="F15" s="6"/>
      <c r="G15" s="90"/>
      <c r="H15" s="91"/>
      <c r="I15" s="91"/>
      <c r="J15" s="91"/>
      <c r="K15" s="91"/>
      <c r="L15" s="6"/>
      <c r="M15" s="6"/>
      <c r="N15" s="6"/>
      <c r="O15" s="6"/>
      <c r="P15" s="6"/>
      <c r="Q15" s="6"/>
      <c r="R15" s="8"/>
    </row>
    <row r="16" spans="1:21" x14ac:dyDescent="0.15">
      <c r="A16" s="5"/>
      <c r="B16" s="6"/>
      <c r="C16" s="6"/>
      <c r="D16" s="6"/>
      <c r="E16" s="6"/>
      <c r="F16" s="6" t="s">
        <v>5</v>
      </c>
      <c r="G16" s="96">
        <f>U16</f>
        <v>44225</v>
      </c>
      <c r="H16" s="97"/>
      <c r="I16" s="97"/>
      <c r="J16" s="97"/>
      <c r="K16" s="97"/>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72"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8" t="s">
        <v>172</v>
      </c>
      <c r="V19" s="1" t="s">
        <v>157</v>
      </c>
    </row>
    <row r="20" spans="1:22" x14ac:dyDescent="0.15">
      <c r="A20" s="5"/>
      <c r="B20" s="6"/>
      <c r="C20" s="6"/>
      <c r="D20" s="9"/>
      <c r="E20" s="6"/>
      <c r="F20" s="6"/>
      <c r="G20" s="6"/>
      <c r="H20" s="72"/>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8">
        <f>U24+K26</f>
        <v>5500000</v>
      </c>
      <c r="G24" s="98"/>
      <c r="H24" s="98"/>
      <c r="I24" s="98"/>
      <c r="J24" s="6" t="s">
        <v>10</v>
      </c>
      <c r="K24" s="6"/>
      <c r="L24" s="6"/>
      <c r="M24" s="6"/>
      <c r="N24" s="6"/>
      <c r="O24" s="6"/>
      <c r="P24" s="6"/>
      <c r="Q24" s="6"/>
      <c r="R24" s="8"/>
      <c r="T24" s="1" t="s">
        <v>41</v>
      </c>
      <c r="U24" s="80">
        <v>5000000</v>
      </c>
    </row>
    <row r="25" spans="1:22" x14ac:dyDescent="0.15">
      <c r="A25" s="5"/>
      <c r="B25" s="6"/>
      <c r="C25" s="6"/>
      <c r="D25" s="9"/>
      <c r="E25" s="6"/>
      <c r="F25" s="88"/>
      <c r="G25" s="88"/>
      <c r="H25" s="88"/>
      <c r="I25" s="88"/>
      <c r="J25" s="6"/>
      <c r="K25" s="6"/>
      <c r="L25" s="6"/>
      <c r="M25" s="6"/>
      <c r="N25" s="6"/>
      <c r="O25" s="6"/>
      <c r="P25" s="6"/>
      <c r="Q25" s="6"/>
      <c r="R25" s="8"/>
      <c r="T25" s="1" t="s">
        <v>42</v>
      </c>
    </row>
    <row r="26" spans="1:22" x14ac:dyDescent="0.15">
      <c r="A26" s="5"/>
      <c r="B26" s="6"/>
      <c r="C26" s="6" t="s">
        <v>7</v>
      </c>
      <c r="D26" s="6"/>
      <c r="E26" s="6"/>
      <c r="F26" s="6"/>
      <c r="G26" s="6"/>
      <c r="H26" s="6"/>
      <c r="I26" s="6"/>
      <c r="J26" s="6"/>
      <c r="K26" s="93">
        <f>ROUNDDOWN(U24*0.1,0)</f>
        <v>500000</v>
      </c>
      <c r="L26" s="93"/>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8"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2200000</v>
      </c>
    </row>
    <row r="31" spans="1:22" x14ac:dyDescent="0.15">
      <c r="A31" s="5"/>
      <c r="B31" s="6"/>
      <c r="C31" s="6"/>
      <c r="D31" s="10" t="s">
        <v>8</v>
      </c>
      <c r="E31" s="6"/>
      <c r="F31" s="93" t="str">
        <f>IF(U32="請求可",U31,U32)</f>
        <v>要確認</v>
      </c>
      <c r="G31" s="93"/>
      <c r="H31" s="93"/>
      <c r="I31" s="93"/>
      <c r="J31" s="6" t="s">
        <v>10</v>
      </c>
      <c r="K31" s="6" t="str">
        <f>IF(U29="当初及び中間","（中間前払金","")</f>
        <v/>
      </c>
      <c r="L31" s="6"/>
      <c r="M31" s="6"/>
      <c r="N31" s="99" t="str">
        <f>IF(U29="当初及び中間",U31/3,"")</f>
        <v/>
      </c>
      <c r="O31" s="100" t="str">
        <f t="shared" ref="O31" si="0">IF(T29="当初及び中間","-を含む）","")</f>
        <v/>
      </c>
      <c r="P31" s="6" t="str">
        <f>IF(U29="当初及び中間","-を含む）","")</f>
        <v/>
      </c>
      <c r="Q31" s="6"/>
      <c r="R31" s="8"/>
      <c r="T31" s="1" t="s">
        <v>46</v>
      </c>
      <c r="U31" s="81">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要確認</v>
      </c>
      <c r="V32" s="1" t="s">
        <v>139</v>
      </c>
    </row>
    <row r="33" spans="1:25" x14ac:dyDescent="0.15">
      <c r="A33" s="5"/>
      <c r="B33" s="6"/>
      <c r="C33" s="6"/>
      <c r="D33" s="10" t="s">
        <v>9</v>
      </c>
      <c r="E33" s="6"/>
      <c r="F33" s="6">
        <f>IF(F24&gt;1000000,2,0)+IF(F24&gt;20000000,1,0)+IF(F24&gt;50000000,1,0)</f>
        <v>2</v>
      </c>
      <c r="G33" s="6" t="s">
        <v>11</v>
      </c>
      <c r="H33" s="6"/>
      <c r="I33" s="6"/>
      <c r="J33" s="6"/>
      <c r="K33" s="6"/>
      <c r="L33" s="6"/>
      <c r="M33" s="6"/>
      <c r="N33" s="6"/>
      <c r="O33" s="6"/>
      <c r="P33" s="6"/>
      <c r="Q33" s="6"/>
      <c r="R33" s="8"/>
    </row>
    <row r="34" spans="1:25" x14ac:dyDescent="0.15">
      <c r="A34" s="5"/>
      <c r="B34" s="6"/>
      <c r="C34" s="6"/>
      <c r="D34" s="6"/>
      <c r="E34" s="6"/>
      <c r="F34" s="6"/>
      <c r="G34" s="6"/>
      <c r="H34" s="6"/>
      <c r="I34" s="6"/>
      <c r="J34" s="6"/>
      <c r="K34" s="6"/>
      <c r="L34" s="6"/>
      <c r="M34" s="6"/>
      <c r="N34" s="6"/>
      <c r="O34" s="6"/>
      <c r="P34" s="6"/>
      <c r="Q34" s="6"/>
      <c r="R34" s="8"/>
      <c r="T34" s="1" t="s">
        <v>52</v>
      </c>
      <c r="U34" s="78" t="s">
        <v>53</v>
      </c>
      <c r="V34" s="1" t="s">
        <v>157</v>
      </c>
    </row>
    <row r="35" spans="1:25"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5" x14ac:dyDescent="0.15">
      <c r="A36" s="5"/>
      <c r="B36" s="6">
        <v>7</v>
      </c>
      <c r="C36" s="6"/>
      <c r="D36" s="9" t="s">
        <v>12</v>
      </c>
      <c r="E36" s="6"/>
      <c r="F36" s="93">
        <f>IF(OR(F24&lt;3000000,X36="対象"),"",F24*(IF(U34="対象外",0.1,0.3)))</f>
        <v>550000</v>
      </c>
      <c r="G36" s="93"/>
      <c r="H36" s="93"/>
      <c r="I36" s="93"/>
      <c r="J36" s="6" t="s">
        <v>10</v>
      </c>
      <c r="K36" s="6" t="s">
        <v>13</v>
      </c>
      <c r="L36" s="6"/>
      <c r="M36" s="6"/>
      <c r="N36" s="6" t="str">
        <f>IF(F24&lt;3000000,"",REPLACE(U36,1,3,U36))</f>
        <v>第4号　東日本保証　東日本保証</v>
      </c>
      <c r="O36" s="6" t="s">
        <v>14</v>
      </c>
      <c r="P36" s="6"/>
      <c r="Q36" s="6"/>
      <c r="R36" s="8"/>
      <c r="T36" s="1" t="s">
        <v>49</v>
      </c>
      <c r="U36" s="78" t="s">
        <v>250</v>
      </c>
      <c r="V36" s="1" t="s">
        <v>157</v>
      </c>
      <c r="W36" s="1" t="s">
        <v>251</v>
      </c>
      <c r="X36" s="78" t="s">
        <v>53</v>
      </c>
      <c r="Y36" s="1" t="s">
        <v>157</v>
      </c>
    </row>
    <row r="37" spans="1:25" x14ac:dyDescent="0.15">
      <c r="A37" s="5"/>
      <c r="B37" s="6"/>
      <c r="C37" s="6"/>
      <c r="D37" s="9"/>
      <c r="E37" s="6"/>
      <c r="F37" s="88"/>
      <c r="G37" s="88"/>
      <c r="H37" s="88"/>
      <c r="I37" s="88"/>
      <c r="J37" s="6"/>
      <c r="K37" s="6"/>
      <c r="L37" s="6"/>
      <c r="M37" s="6"/>
      <c r="N37" s="6"/>
      <c r="O37" s="6"/>
      <c r="P37" s="6"/>
      <c r="Q37" s="6"/>
      <c r="R37" s="8"/>
      <c r="W37" s="1" t="s">
        <v>252</v>
      </c>
    </row>
    <row r="38" spans="1:25" x14ac:dyDescent="0.15">
      <c r="A38" s="5"/>
      <c r="B38" s="6"/>
      <c r="C38" s="6"/>
      <c r="D38" s="9"/>
      <c r="E38" s="6"/>
      <c r="F38" s="88"/>
      <c r="G38" s="88"/>
      <c r="H38" s="88"/>
      <c r="I38" s="88"/>
      <c r="J38" s="6"/>
      <c r="K38" s="6"/>
      <c r="L38" s="6"/>
      <c r="M38" s="6"/>
      <c r="N38" s="6"/>
      <c r="O38" s="6"/>
      <c r="P38" s="6"/>
      <c r="Q38" s="6"/>
      <c r="R38" s="8"/>
    </row>
    <row r="39" spans="1:25" x14ac:dyDescent="0.15">
      <c r="A39" s="5"/>
      <c r="B39" s="6">
        <v>8</v>
      </c>
      <c r="C39" s="6"/>
      <c r="D39" s="6" t="s">
        <v>248</v>
      </c>
      <c r="E39" s="6"/>
      <c r="F39" s="6"/>
      <c r="G39" s="6"/>
      <c r="H39" s="72" t="str">
        <f>IF(U39="なし","なし","設計図書のとおり")</f>
        <v>設計図書のとおり</v>
      </c>
      <c r="I39" s="6"/>
      <c r="J39" s="6"/>
      <c r="K39" s="6"/>
      <c r="L39" s="6"/>
      <c r="M39" s="6"/>
      <c r="N39" s="6"/>
      <c r="O39" s="6"/>
      <c r="P39" s="6"/>
      <c r="Q39" s="6"/>
      <c r="R39" s="8"/>
      <c r="T39" s="1" t="s">
        <v>249</v>
      </c>
      <c r="U39" s="78" t="s">
        <v>113</v>
      </c>
      <c r="V39" s="1" t="s">
        <v>157</v>
      </c>
    </row>
    <row r="40" spans="1:25" x14ac:dyDescent="0.15">
      <c r="A40" s="5"/>
      <c r="B40" s="6"/>
      <c r="C40" s="6"/>
      <c r="D40" s="6"/>
      <c r="E40" s="6"/>
      <c r="F40" s="6"/>
      <c r="G40" s="6"/>
      <c r="H40" s="6"/>
      <c r="I40" s="6"/>
      <c r="J40" s="6"/>
      <c r="K40" s="6"/>
      <c r="L40" s="6"/>
      <c r="M40" s="6"/>
      <c r="N40" s="6"/>
      <c r="O40" s="6"/>
      <c r="P40" s="6"/>
      <c r="Q40" s="6"/>
      <c r="R40" s="8"/>
    </row>
    <row r="41" spans="1:25" x14ac:dyDescent="0.15">
      <c r="A41" s="5"/>
      <c r="B41" s="6"/>
      <c r="C41" s="6"/>
      <c r="D41" s="6"/>
      <c r="E41" s="6"/>
      <c r="F41" s="6"/>
      <c r="G41" s="6"/>
      <c r="H41" s="6"/>
      <c r="I41" s="6"/>
      <c r="J41" s="6"/>
      <c r="K41" s="6"/>
      <c r="L41" s="6"/>
      <c r="M41" s="6"/>
      <c r="N41" s="6"/>
      <c r="O41" s="6"/>
      <c r="P41" s="6"/>
      <c r="Q41" s="6"/>
      <c r="R41" s="8"/>
    </row>
    <row r="42" spans="1:25" ht="15" customHeight="1" x14ac:dyDescent="0.15">
      <c r="A42" s="5"/>
      <c r="B42" s="6"/>
      <c r="C42" s="6" t="s">
        <v>15</v>
      </c>
      <c r="D42" s="6"/>
      <c r="E42" s="6"/>
      <c r="F42" s="6"/>
      <c r="G42" s="6"/>
      <c r="H42" s="6"/>
      <c r="I42" s="6"/>
      <c r="J42" s="6"/>
      <c r="K42" s="6"/>
      <c r="L42" s="6"/>
      <c r="M42" s="6"/>
      <c r="N42" s="6"/>
      <c r="O42" s="6"/>
      <c r="P42" s="6"/>
      <c r="Q42" s="6"/>
      <c r="R42" s="8"/>
    </row>
    <row r="43" spans="1:25" ht="15" customHeight="1" x14ac:dyDescent="0.15">
      <c r="A43" s="5"/>
      <c r="B43" s="6" t="s">
        <v>16</v>
      </c>
      <c r="C43" s="6"/>
      <c r="D43" s="6"/>
      <c r="E43" s="6"/>
      <c r="F43" s="6"/>
      <c r="G43" s="6"/>
      <c r="H43" s="6"/>
      <c r="I43" s="6"/>
      <c r="J43" s="6"/>
      <c r="K43" s="6"/>
      <c r="L43" s="6"/>
      <c r="M43" s="6"/>
      <c r="N43" s="6"/>
      <c r="O43" s="6"/>
      <c r="P43" s="6"/>
      <c r="Q43" s="6"/>
      <c r="R43" s="8"/>
      <c r="U43" s="69"/>
    </row>
    <row r="44" spans="1:25" ht="15" customHeight="1" x14ac:dyDescent="0.15">
      <c r="A44" s="5"/>
      <c r="B44" s="6"/>
      <c r="C44" s="6" t="s">
        <v>17</v>
      </c>
      <c r="D44" s="6"/>
      <c r="E44" s="6"/>
      <c r="F44" s="6"/>
      <c r="G44" s="6"/>
      <c r="H44" s="6"/>
      <c r="I44" s="6"/>
      <c r="J44" s="6"/>
      <c r="K44" s="6"/>
      <c r="L44" s="6"/>
      <c r="M44" s="6"/>
      <c r="N44" s="6"/>
      <c r="O44" s="6"/>
      <c r="P44" s="6"/>
      <c r="Q44" s="6"/>
      <c r="R44" s="8"/>
      <c r="U44" s="69"/>
    </row>
    <row r="45" spans="1:25" ht="15" customHeight="1" x14ac:dyDescent="0.15">
      <c r="A45" s="5"/>
      <c r="B45" s="6" t="s">
        <v>18</v>
      </c>
      <c r="C45" s="6"/>
      <c r="D45" s="6"/>
      <c r="E45" s="6"/>
      <c r="F45" s="6"/>
      <c r="G45" s="6"/>
      <c r="H45" s="6"/>
      <c r="I45" s="6"/>
      <c r="J45" s="6"/>
      <c r="K45" s="6"/>
      <c r="L45" s="6"/>
      <c r="M45" s="6"/>
      <c r="N45" s="6"/>
      <c r="O45" s="6"/>
      <c r="P45" s="6"/>
      <c r="Q45" s="6"/>
      <c r="R45" s="8"/>
    </row>
    <row r="46" spans="1:25" x14ac:dyDescent="0.15">
      <c r="A46" s="5"/>
      <c r="B46" s="6"/>
      <c r="C46" s="6"/>
      <c r="D46" s="6"/>
      <c r="E46" s="6"/>
      <c r="F46" s="6"/>
      <c r="G46" s="6"/>
      <c r="H46" s="6"/>
      <c r="I46" s="6"/>
      <c r="J46" s="6"/>
      <c r="K46" s="6"/>
      <c r="L46" s="6"/>
      <c r="M46" s="6"/>
      <c r="N46" s="6"/>
      <c r="O46" s="6"/>
      <c r="P46" s="6"/>
      <c r="Q46" s="6"/>
      <c r="R46" s="8"/>
    </row>
    <row r="47" spans="1:25" x14ac:dyDescent="0.15">
      <c r="A47" s="5"/>
      <c r="B47" s="6"/>
      <c r="C47" s="6"/>
      <c r="D47" s="6"/>
      <c r="E47" s="6"/>
      <c r="F47" s="6"/>
      <c r="G47" s="6"/>
      <c r="H47" s="6"/>
      <c r="I47" s="6"/>
      <c r="J47" s="6"/>
      <c r="K47" s="6"/>
      <c r="L47" s="6"/>
      <c r="M47" s="6"/>
      <c r="N47" s="6"/>
      <c r="O47" s="6"/>
      <c r="P47" s="6"/>
      <c r="Q47" s="6"/>
      <c r="R47" s="8"/>
    </row>
    <row r="48" spans="1:25" x14ac:dyDescent="0.15">
      <c r="A48" s="5"/>
      <c r="B48" s="6"/>
      <c r="C48" s="6"/>
      <c r="D48" s="6"/>
      <c r="E48" s="6"/>
      <c r="F48" s="6"/>
      <c r="G48" s="6"/>
      <c r="H48" s="6"/>
      <c r="I48" s="6"/>
      <c r="J48" s="6"/>
      <c r="K48" s="6"/>
      <c r="L48" s="94">
        <f>U48</f>
        <v>45383</v>
      </c>
      <c r="M48" s="94"/>
      <c r="N48" s="94"/>
      <c r="O48" s="94"/>
      <c r="P48" s="89"/>
      <c r="Q48" s="6"/>
      <c r="R48" s="8"/>
      <c r="T48" s="1" t="s">
        <v>51</v>
      </c>
      <c r="U48" s="79">
        <v>45383</v>
      </c>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c r="I50" s="6"/>
      <c r="J50" s="6"/>
      <c r="K50" s="6"/>
      <c r="L50" s="6"/>
      <c r="M50" s="6"/>
      <c r="N50" s="6"/>
      <c r="O50" s="6"/>
      <c r="P50" s="6"/>
      <c r="Q50" s="6"/>
      <c r="R50" s="8"/>
    </row>
    <row r="51" spans="1:21" x14ac:dyDescent="0.15">
      <c r="A51" s="5"/>
      <c r="B51" s="6"/>
      <c r="C51" s="6"/>
      <c r="D51" s="6"/>
      <c r="E51" s="6"/>
      <c r="F51" s="6"/>
      <c r="G51" s="6"/>
      <c r="H51" s="6"/>
      <c r="I51" s="6"/>
      <c r="J51" s="6"/>
      <c r="K51" s="6"/>
      <c r="L51" s="6"/>
      <c r="M51" s="6"/>
      <c r="N51" s="6"/>
      <c r="O51" s="6"/>
      <c r="P51" s="6"/>
      <c r="Q51" s="6"/>
      <c r="R51" s="8"/>
    </row>
    <row r="52" spans="1:21" x14ac:dyDescent="0.15">
      <c r="A52" s="5"/>
      <c r="B52" s="6"/>
      <c r="C52" s="6"/>
      <c r="D52" s="6"/>
      <c r="E52" s="6"/>
      <c r="F52" s="6"/>
      <c r="G52" s="6"/>
      <c r="H52" s="6" t="s">
        <v>19</v>
      </c>
      <c r="I52" s="6"/>
      <c r="J52" s="10" t="s">
        <v>20</v>
      </c>
      <c r="K52" s="6"/>
      <c r="L52" s="6"/>
      <c r="M52" s="6"/>
      <c r="N52" s="6"/>
      <c r="O52" s="6" t="str">
        <f>U52</f>
        <v>増田　浩章</v>
      </c>
      <c r="P52" s="6"/>
      <c r="Q52" s="6"/>
      <c r="R52" s="8"/>
      <c r="T52" s="1" t="s">
        <v>176</v>
      </c>
      <c r="U52" s="1" t="s">
        <v>256</v>
      </c>
    </row>
    <row r="53" spans="1:21" x14ac:dyDescent="0.15">
      <c r="A53" s="5"/>
      <c r="B53" s="6"/>
      <c r="C53" s="6"/>
      <c r="D53" s="6"/>
      <c r="E53" s="6"/>
      <c r="F53" s="6"/>
      <c r="G53" s="6"/>
      <c r="H53" s="6"/>
      <c r="I53" s="6"/>
      <c r="J53" s="6"/>
      <c r="K53" s="6"/>
      <c r="L53" s="6"/>
      <c r="M53" s="6"/>
      <c r="N53" s="6"/>
      <c r="O53" s="6"/>
      <c r="P53" s="6"/>
      <c r="Q53" s="6"/>
      <c r="R53" s="8"/>
    </row>
    <row r="54" spans="1:21" x14ac:dyDescent="0.15">
      <c r="A54" s="5"/>
      <c r="B54" s="6"/>
      <c r="C54" s="6"/>
      <c r="D54" s="6"/>
      <c r="E54" s="6"/>
      <c r="F54" s="6"/>
      <c r="G54" s="6"/>
      <c r="H54" s="6"/>
      <c r="I54" s="6"/>
      <c r="J54" s="6"/>
      <c r="K54" s="6"/>
      <c r="L54" s="6"/>
      <c r="M54" s="6"/>
      <c r="N54" s="6"/>
      <c r="O54" s="6"/>
      <c r="P54" s="6"/>
      <c r="Q54" s="6"/>
      <c r="R54" s="8"/>
    </row>
    <row r="55" spans="1:21" x14ac:dyDescent="0.15">
      <c r="A55" s="5"/>
      <c r="B55" s="6"/>
      <c r="C55" s="6"/>
      <c r="D55" s="6"/>
      <c r="E55" s="6"/>
      <c r="F55" s="6"/>
      <c r="G55" s="6"/>
      <c r="H55" s="6" t="s">
        <v>21</v>
      </c>
      <c r="I55" s="6"/>
      <c r="J55" s="10" t="s">
        <v>22</v>
      </c>
      <c r="K55" s="6"/>
      <c r="L55" s="82"/>
      <c r="M55" s="82"/>
      <c r="N55" s="82"/>
      <c r="O55" s="82"/>
      <c r="P55" s="82"/>
      <c r="Q55" s="82"/>
      <c r="R55" s="8"/>
    </row>
    <row r="56" spans="1:21" x14ac:dyDescent="0.15">
      <c r="A56" s="5"/>
      <c r="B56" s="6"/>
      <c r="C56" s="6"/>
      <c r="D56" s="6"/>
      <c r="E56" s="6"/>
      <c r="F56" s="6"/>
      <c r="G56" s="6"/>
      <c r="H56" s="6"/>
      <c r="I56" s="6"/>
      <c r="J56" s="10" t="s">
        <v>23</v>
      </c>
      <c r="K56" s="6"/>
      <c r="L56" s="82"/>
      <c r="M56" s="82"/>
      <c r="N56" s="82"/>
      <c r="O56" s="82"/>
      <c r="P56" s="82"/>
      <c r="Q56" s="82"/>
      <c r="R56" s="8"/>
    </row>
    <row r="57" spans="1:21" x14ac:dyDescent="0.15">
      <c r="A57" s="5"/>
      <c r="B57" s="6"/>
      <c r="C57" s="6"/>
      <c r="D57" s="6"/>
      <c r="E57" s="6"/>
      <c r="F57" s="6"/>
      <c r="G57" s="6"/>
      <c r="H57" s="6"/>
      <c r="I57" s="6"/>
      <c r="J57" s="10" t="s">
        <v>24</v>
      </c>
      <c r="K57" s="6"/>
      <c r="L57" s="82"/>
      <c r="M57" s="82"/>
      <c r="N57" s="82"/>
      <c r="O57" s="82"/>
      <c r="P57" s="82"/>
      <c r="Q57" s="82"/>
      <c r="R57" s="8"/>
    </row>
    <row r="58" spans="1:21" x14ac:dyDescent="0.15">
      <c r="A58" s="5"/>
      <c r="B58" s="6"/>
      <c r="C58" s="6"/>
      <c r="D58" s="6"/>
      <c r="E58" s="6"/>
      <c r="F58" s="6"/>
      <c r="G58" s="6"/>
      <c r="H58" s="6"/>
      <c r="I58" s="6"/>
      <c r="J58" s="6"/>
      <c r="K58" s="6"/>
      <c r="L58" s="6"/>
      <c r="M58" s="6"/>
      <c r="N58" s="6"/>
      <c r="O58" s="6"/>
      <c r="P58" s="6"/>
      <c r="Q58" s="6"/>
      <c r="R58" s="8"/>
    </row>
    <row r="59" spans="1:21" x14ac:dyDescent="0.15">
      <c r="A59" s="11"/>
      <c r="B59" s="12"/>
      <c r="C59" s="12"/>
      <c r="D59" s="12"/>
      <c r="E59" s="12"/>
      <c r="F59" s="12"/>
      <c r="G59" s="12"/>
      <c r="H59" s="12"/>
      <c r="I59" s="12"/>
      <c r="J59" s="12"/>
      <c r="K59" s="12"/>
      <c r="L59" s="12"/>
      <c r="M59" s="12"/>
      <c r="N59" s="12"/>
      <c r="O59" s="12"/>
      <c r="P59" s="12"/>
      <c r="Q59" s="12"/>
      <c r="R59" s="13"/>
    </row>
  </sheetData>
  <mergeCells count="9">
    <mergeCell ref="F31:I31"/>
    <mergeCell ref="F36:I36"/>
    <mergeCell ref="L48:O48"/>
    <mergeCell ref="K26:L26"/>
    <mergeCell ref="F7:O8"/>
    <mergeCell ref="G14:K14"/>
    <mergeCell ref="G16:K16"/>
    <mergeCell ref="F24:I24"/>
    <mergeCell ref="N31:O31"/>
  </mergeCells>
  <phoneticPr fontId="3"/>
  <dataValidations count="5">
    <dataValidation type="list" allowBlank="1" showInputMessage="1" showErrorMessage="1" sqref="U29" xr:uid="{00000000-0002-0000-0100-000000000000}">
      <formula1>"　,当初のみ,当初及び中間,請求しない"</formula1>
    </dataValidation>
    <dataValidation type="list" allowBlank="1" showInputMessage="1" showErrorMessage="1" sqref="U36" xr:uid="{00000000-0002-0000-0100-000001000000}">
      <formula1>"　,第1号　現金,第3号　金融機関,第4号　東日本保証,第5号　履行ボンド,第6号　履行保証保険"</formula1>
    </dataValidation>
    <dataValidation type="list" allowBlank="1" showInputMessage="1" showErrorMessage="1" sqref="U34 X36" xr:uid="{00000000-0002-0000-0100-000002000000}">
      <formula1>"対象外,対象"</formula1>
    </dataValidation>
    <dataValidation type="list" allowBlank="1" showInputMessage="1" showErrorMessage="1" sqref="U19" xr:uid="{00000000-0002-0000-0100-000003000000}">
      <formula1>"　,対象,対象外"</formula1>
    </dataValidation>
    <dataValidation type="list" allowBlank="1" showInputMessage="1" showErrorMessage="1" sqref="U39" xr:uid="{00000000-0002-0000-0100-000004000000}">
      <formula1>"あり,なし"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7"/>
  <sheetViews>
    <sheetView workbookViewId="0">
      <selection activeCell="I3" sqref="I3"/>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IF(工事契約書!U5="","",工事契約書!U5)</f>
        <v>12345</v>
      </c>
      <c r="J2" s="1" t="s">
        <v>161</v>
      </c>
    </row>
    <row r="5" spans="2:10" ht="20.25" customHeight="1" x14ac:dyDescent="0.15">
      <c r="E5" s="27" t="s">
        <v>94</v>
      </c>
    </row>
    <row r="8" spans="2:10" ht="20.25" customHeight="1" x14ac:dyDescent="0.15">
      <c r="H8" s="101">
        <f>工事契約書!U48</f>
        <v>45383</v>
      </c>
      <c r="I8" s="101"/>
    </row>
    <row r="11" spans="2:10" ht="20.25" customHeight="1" x14ac:dyDescent="0.15">
      <c r="B11" s="1" t="s">
        <v>85</v>
      </c>
    </row>
    <row r="14" spans="2:10" ht="20.25" customHeight="1" x14ac:dyDescent="0.15">
      <c r="E14" s="1" t="s">
        <v>95</v>
      </c>
      <c r="F14" s="1" t="s">
        <v>96</v>
      </c>
    </row>
    <row r="15" spans="2:10" ht="20.25" customHeight="1" x14ac:dyDescent="0.15">
      <c r="F15" s="1" t="s">
        <v>129</v>
      </c>
    </row>
    <row r="16" spans="2:10" ht="20.25" customHeight="1" x14ac:dyDescent="0.15">
      <c r="F16" s="1" t="s">
        <v>97</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A65CD-15F7-4A93-A53E-10D86F04E7E6}">
  <sheetPr>
    <tabColor rgb="FF00B0F0"/>
  </sheetPr>
  <dimension ref="A1:Y58"/>
  <sheetViews>
    <sheetView workbookViewId="0">
      <selection activeCell="Q25" sqref="Q25"/>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23" width="9" style="1"/>
    <col min="24" max="24" width="18" style="1" customWidth="1"/>
    <col min="25" max="16384" width="9" style="1"/>
  </cols>
  <sheetData>
    <row r="1" spans="1:21" x14ac:dyDescent="0.15">
      <c r="P1" s="1" t="s">
        <v>261</v>
      </c>
    </row>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92"/>
      <c r="R5" s="8"/>
      <c r="T5" s="24" t="s">
        <v>160</v>
      </c>
      <c r="U5" s="78">
        <v>12345</v>
      </c>
    </row>
    <row r="6" spans="1:21" x14ac:dyDescent="0.15">
      <c r="A6" s="5"/>
      <c r="B6" s="6"/>
      <c r="C6" s="6"/>
      <c r="D6" s="6"/>
      <c r="E6" s="6"/>
      <c r="F6" s="6"/>
      <c r="G6" s="6"/>
      <c r="H6" s="6"/>
      <c r="I6" s="6"/>
      <c r="J6" s="6"/>
      <c r="K6" s="6"/>
      <c r="L6" s="6"/>
      <c r="M6" s="6"/>
      <c r="N6" s="6"/>
      <c r="O6" s="6"/>
      <c r="P6" s="6"/>
      <c r="Q6" s="92"/>
      <c r="R6" s="8"/>
    </row>
    <row r="7" spans="1:21" x14ac:dyDescent="0.15">
      <c r="A7" s="5"/>
      <c r="B7" s="6">
        <v>1</v>
      </c>
      <c r="C7" s="6"/>
      <c r="D7" s="9" t="s">
        <v>1</v>
      </c>
      <c r="E7" s="6"/>
      <c r="F7" s="95" t="str">
        <f>U7</f>
        <v>令和5年度 県単　　工事</v>
      </c>
      <c r="G7" s="95"/>
      <c r="H7" s="95"/>
      <c r="I7" s="95"/>
      <c r="J7" s="95"/>
      <c r="K7" s="95"/>
      <c r="L7" s="95"/>
      <c r="M7" s="95"/>
      <c r="N7" s="95"/>
      <c r="O7" s="95"/>
      <c r="P7" s="6"/>
      <c r="Q7" s="6"/>
      <c r="R7" s="8"/>
      <c r="T7" s="1" t="s">
        <v>37</v>
      </c>
      <c r="U7" s="78" t="s">
        <v>244</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30</v>
      </c>
      <c r="U11" s="78"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6">
        <f>U14</f>
        <v>44089</v>
      </c>
      <c r="H14" s="97"/>
      <c r="I14" s="97"/>
      <c r="J14" s="97"/>
      <c r="K14" s="97"/>
      <c r="L14" s="6"/>
      <c r="M14" s="6"/>
      <c r="N14" s="6"/>
      <c r="O14" s="6"/>
      <c r="P14" s="6"/>
      <c r="Q14" s="6"/>
      <c r="R14" s="8"/>
      <c r="T14" s="1" t="s">
        <v>39</v>
      </c>
      <c r="U14" s="79">
        <v>44089</v>
      </c>
    </row>
    <row r="15" spans="1:21" x14ac:dyDescent="0.15">
      <c r="A15" s="5"/>
      <c r="B15" s="6"/>
      <c r="C15" s="6"/>
      <c r="D15" s="9"/>
      <c r="E15" s="6"/>
      <c r="F15" s="6"/>
      <c r="G15" s="86"/>
      <c r="H15" s="87"/>
      <c r="I15" s="87"/>
      <c r="J15" s="87"/>
      <c r="K15" s="87"/>
      <c r="L15" s="6"/>
      <c r="M15" s="6"/>
      <c r="N15" s="6"/>
      <c r="O15" s="6"/>
      <c r="P15" s="6"/>
      <c r="Q15" s="6"/>
      <c r="R15" s="8"/>
    </row>
    <row r="16" spans="1:21" x14ac:dyDescent="0.15">
      <c r="A16" s="5"/>
      <c r="B16" s="6"/>
      <c r="C16" s="6"/>
      <c r="D16" s="6"/>
      <c r="E16" s="6"/>
      <c r="F16" s="6" t="s">
        <v>5</v>
      </c>
      <c r="G16" s="96">
        <f>U16</f>
        <v>44225</v>
      </c>
      <c r="H16" s="97"/>
      <c r="I16" s="97"/>
      <c r="J16" s="97"/>
      <c r="K16" s="97"/>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72"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8" t="s">
        <v>172</v>
      </c>
      <c r="V19" s="1" t="s">
        <v>157</v>
      </c>
    </row>
    <row r="20" spans="1:22" x14ac:dyDescent="0.15">
      <c r="A20" s="5"/>
      <c r="B20" s="6"/>
      <c r="C20" s="6"/>
      <c r="D20" s="9"/>
      <c r="E20" s="6"/>
      <c r="F20" s="6"/>
      <c r="G20" s="6"/>
      <c r="H20" s="72"/>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8">
        <f>U24+K26</f>
        <v>5500000</v>
      </c>
      <c r="G24" s="98"/>
      <c r="H24" s="98"/>
      <c r="I24" s="98"/>
      <c r="J24" s="6" t="s">
        <v>10</v>
      </c>
      <c r="K24" s="6"/>
      <c r="L24" s="6"/>
      <c r="M24" s="6"/>
      <c r="N24" s="6"/>
      <c r="O24" s="6"/>
      <c r="P24" s="6"/>
      <c r="Q24" s="6"/>
      <c r="R24" s="8"/>
      <c r="T24" s="1" t="s">
        <v>41</v>
      </c>
      <c r="U24" s="80">
        <v>5000000</v>
      </c>
    </row>
    <row r="25" spans="1:22" x14ac:dyDescent="0.15">
      <c r="A25" s="5"/>
      <c r="B25" s="6"/>
      <c r="C25" s="6"/>
      <c r="D25" s="9"/>
      <c r="E25" s="6"/>
      <c r="F25" s="84"/>
      <c r="G25" s="84"/>
      <c r="H25" s="84"/>
      <c r="I25" s="84"/>
      <c r="J25" s="6"/>
      <c r="K25" s="6"/>
      <c r="L25" s="6"/>
      <c r="M25" s="6"/>
      <c r="N25" s="6"/>
      <c r="O25" s="6"/>
      <c r="P25" s="6"/>
      <c r="Q25" s="6"/>
      <c r="R25" s="8"/>
      <c r="T25" s="1" t="s">
        <v>42</v>
      </c>
    </row>
    <row r="26" spans="1:22" x14ac:dyDescent="0.15">
      <c r="A26" s="5"/>
      <c r="B26" s="6"/>
      <c r="C26" s="6" t="s">
        <v>7</v>
      </c>
      <c r="D26" s="6"/>
      <c r="E26" s="6"/>
      <c r="F26" s="6"/>
      <c r="G26" s="6"/>
      <c r="H26" s="6"/>
      <c r="I26" s="6"/>
      <c r="J26" s="6"/>
      <c r="K26" s="93">
        <f>ROUNDDOWN(U24*0.1,0)</f>
        <v>500000</v>
      </c>
      <c r="L26" s="93"/>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8"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2200000</v>
      </c>
    </row>
    <row r="31" spans="1:22" x14ac:dyDescent="0.15">
      <c r="A31" s="5"/>
      <c r="B31" s="6"/>
      <c r="C31" s="6"/>
      <c r="D31" s="10" t="s">
        <v>8</v>
      </c>
      <c r="E31" s="6"/>
      <c r="F31" s="93" t="str">
        <f>IF(U32="請求可",U31,U32)</f>
        <v>要確認</v>
      </c>
      <c r="G31" s="93"/>
      <c r="H31" s="93"/>
      <c r="I31" s="93"/>
      <c r="J31" s="6" t="s">
        <v>10</v>
      </c>
      <c r="K31" s="6" t="str">
        <f>IF(U29="当初及び中間","（中間前払金","")</f>
        <v/>
      </c>
      <c r="L31" s="6"/>
      <c r="M31" s="6"/>
      <c r="N31" s="99" t="str">
        <f>IF(U29="当初及び中間",U31/3,"")</f>
        <v/>
      </c>
      <c r="O31" s="102" t="str">
        <f t="shared" ref="O31" si="0">IF(T29="当初及び中間","-を含む）","")</f>
        <v/>
      </c>
      <c r="P31" s="6" t="str">
        <f>IF(U29="当初及び中間","-を含む）","")</f>
        <v/>
      </c>
      <c r="Q31" s="6"/>
      <c r="R31" s="8"/>
      <c r="T31" s="1" t="s">
        <v>46</v>
      </c>
      <c r="U31" s="81">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要確認</v>
      </c>
      <c r="V32" s="1" t="s">
        <v>139</v>
      </c>
    </row>
    <row r="33" spans="1:25" x14ac:dyDescent="0.15">
      <c r="A33" s="5"/>
      <c r="B33" s="6"/>
      <c r="C33" s="6"/>
      <c r="D33" s="10" t="s">
        <v>9</v>
      </c>
      <c r="E33" s="6"/>
      <c r="F33" s="6">
        <f>IF(F24&gt;1000000,2,0)+IF(F24&gt;20000000,1,0)+IF(F24&gt;50000000,1,0)</f>
        <v>2</v>
      </c>
      <c r="G33" s="6" t="s">
        <v>11</v>
      </c>
      <c r="H33" s="6"/>
      <c r="I33" s="6"/>
      <c r="J33" s="6"/>
      <c r="K33" s="6"/>
      <c r="L33" s="6"/>
      <c r="M33" s="6"/>
      <c r="N33" s="6"/>
      <c r="O33" s="6"/>
      <c r="P33" s="6"/>
      <c r="Q33" s="6"/>
      <c r="R33" s="8"/>
    </row>
    <row r="34" spans="1:25" x14ac:dyDescent="0.15">
      <c r="A34" s="5"/>
      <c r="B34" s="6"/>
      <c r="C34" s="6"/>
      <c r="D34" s="6"/>
      <c r="E34" s="6"/>
      <c r="F34" s="6"/>
      <c r="G34" s="6"/>
      <c r="H34" s="6"/>
      <c r="I34" s="6"/>
      <c r="J34" s="6"/>
      <c r="K34" s="6"/>
      <c r="L34" s="6"/>
      <c r="M34" s="6"/>
      <c r="N34" s="6"/>
      <c r="O34" s="6"/>
      <c r="P34" s="6"/>
      <c r="Q34" s="6"/>
      <c r="R34" s="8"/>
      <c r="T34" s="1" t="s">
        <v>52</v>
      </c>
      <c r="U34" s="78" t="s">
        <v>53</v>
      </c>
      <c r="V34" s="1" t="s">
        <v>157</v>
      </c>
    </row>
    <row r="35" spans="1:25"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5" x14ac:dyDescent="0.15">
      <c r="A36" s="5"/>
      <c r="B36" s="6">
        <v>7</v>
      </c>
      <c r="C36" s="6"/>
      <c r="D36" s="9" t="s">
        <v>12</v>
      </c>
      <c r="E36" s="6"/>
      <c r="F36" s="93">
        <f>IF(OR(F24&lt;3000000,X36="対象"),"",F24*(IF(U34="対象外",0.1,0.3)))</f>
        <v>550000</v>
      </c>
      <c r="G36" s="93"/>
      <c r="H36" s="93"/>
      <c r="I36" s="93"/>
      <c r="J36" s="6" t="s">
        <v>10</v>
      </c>
      <c r="K36" s="6" t="s">
        <v>13</v>
      </c>
      <c r="L36" s="6"/>
      <c r="M36" s="6"/>
      <c r="N36" s="6" t="str">
        <f>IF(F24&lt;3000000,"",REPLACE(U36,1,3,U36))</f>
        <v>第4号　東日本保証　東日本保証</v>
      </c>
      <c r="O36" s="6" t="s">
        <v>14</v>
      </c>
      <c r="P36" s="6"/>
      <c r="R36" s="8"/>
      <c r="T36" s="1" t="s">
        <v>49</v>
      </c>
      <c r="U36" s="78" t="s">
        <v>250</v>
      </c>
      <c r="V36" s="1" t="s">
        <v>157</v>
      </c>
      <c r="W36" s="1" t="s">
        <v>251</v>
      </c>
      <c r="X36" s="78" t="s">
        <v>53</v>
      </c>
      <c r="Y36" s="1" t="s">
        <v>157</v>
      </c>
    </row>
    <row r="37" spans="1:25" x14ac:dyDescent="0.15">
      <c r="A37" s="5"/>
      <c r="B37" s="6"/>
      <c r="C37" s="6"/>
      <c r="D37" s="9"/>
      <c r="E37" s="6"/>
      <c r="F37" s="84"/>
      <c r="G37" s="84"/>
      <c r="H37" s="84"/>
      <c r="I37" s="84"/>
      <c r="J37" s="6"/>
      <c r="K37" s="6"/>
      <c r="L37" s="6"/>
      <c r="M37" s="6"/>
      <c r="N37" s="6"/>
      <c r="O37" s="6"/>
      <c r="P37" s="6"/>
      <c r="Q37" s="6"/>
      <c r="R37" s="8"/>
      <c r="W37" s="1" t="s">
        <v>252</v>
      </c>
    </row>
    <row r="38" spans="1:25" x14ac:dyDescent="0.15">
      <c r="A38" s="5"/>
      <c r="B38" s="6"/>
      <c r="C38" s="6"/>
      <c r="D38" s="9"/>
      <c r="E38" s="6"/>
      <c r="F38" s="84"/>
      <c r="G38" s="84"/>
      <c r="H38" s="84"/>
      <c r="I38" s="84"/>
      <c r="J38" s="6"/>
      <c r="K38" s="6"/>
      <c r="L38" s="6"/>
      <c r="M38" s="6"/>
      <c r="N38" s="6"/>
      <c r="O38" s="6"/>
      <c r="P38" s="6"/>
      <c r="Q38" s="6"/>
      <c r="R38" s="8"/>
    </row>
    <row r="39" spans="1:25" x14ac:dyDescent="0.15">
      <c r="A39" s="5"/>
      <c r="B39" s="6">
        <v>8</v>
      </c>
      <c r="C39" s="6"/>
      <c r="D39" s="6" t="s">
        <v>248</v>
      </c>
      <c r="E39" s="6"/>
      <c r="F39" s="6"/>
      <c r="G39" s="6"/>
      <c r="H39" s="72" t="str">
        <f>IF(U39="なし","なし","設計図書のとおり")</f>
        <v>設計図書のとおり</v>
      </c>
      <c r="I39" s="6"/>
      <c r="J39" s="6"/>
      <c r="K39" s="6"/>
      <c r="L39" s="6"/>
      <c r="M39" s="6"/>
      <c r="N39" s="6"/>
      <c r="O39" s="6"/>
      <c r="P39" s="6"/>
      <c r="Q39" s="6"/>
      <c r="R39" s="8"/>
      <c r="T39" s="1" t="s">
        <v>249</v>
      </c>
      <c r="U39" s="78" t="s">
        <v>113</v>
      </c>
      <c r="V39" s="1" t="s">
        <v>157</v>
      </c>
    </row>
    <row r="40" spans="1:25" x14ac:dyDescent="0.15">
      <c r="A40" s="5"/>
      <c r="B40" s="6"/>
      <c r="C40" s="6"/>
      <c r="D40" s="6"/>
      <c r="E40" s="6"/>
      <c r="F40" s="6"/>
      <c r="G40" s="6"/>
      <c r="H40" s="6"/>
      <c r="I40" s="6"/>
      <c r="J40" s="6"/>
      <c r="K40" s="6"/>
      <c r="L40" s="6"/>
      <c r="M40" s="6"/>
      <c r="N40" s="6"/>
      <c r="O40" s="6"/>
      <c r="P40" s="6"/>
      <c r="Q40" s="6"/>
      <c r="R40" s="8"/>
    </row>
    <row r="41" spans="1:25" x14ac:dyDescent="0.15">
      <c r="A41" s="5"/>
      <c r="B41" s="6"/>
      <c r="C41" s="6"/>
      <c r="D41" s="6"/>
      <c r="E41" s="6"/>
      <c r="F41" s="6"/>
      <c r="G41" s="6"/>
      <c r="H41" s="6"/>
      <c r="I41" s="6"/>
      <c r="J41" s="6"/>
      <c r="K41" s="6"/>
      <c r="L41" s="6"/>
      <c r="M41" s="6"/>
      <c r="N41" s="6"/>
      <c r="O41" s="6"/>
      <c r="P41" s="6"/>
      <c r="Q41" s="6"/>
      <c r="R41" s="8"/>
    </row>
    <row r="42" spans="1:25" ht="15" customHeight="1" x14ac:dyDescent="0.15">
      <c r="A42" s="5"/>
      <c r="B42" s="6"/>
      <c r="C42" s="6" t="s">
        <v>15</v>
      </c>
      <c r="D42" s="6"/>
      <c r="E42" s="6"/>
      <c r="F42" s="6"/>
      <c r="G42" s="6"/>
      <c r="H42" s="6"/>
      <c r="I42" s="6"/>
      <c r="J42" s="6"/>
      <c r="K42" s="6"/>
      <c r="L42" s="6"/>
      <c r="M42" s="6"/>
      <c r="N42" s="6"/>
      <c r="O42" s="6"/>
      <c r="P42" s="6"/>
      <c r="Q42" s="6"/>
      <c r="R42" s="8"/>
    </row>
    <row r="43" spans="1:25" ht="15" customHeight="1" x14ac:dyDescent="0.15">
      <c r="A43" s="5"/>
      <c r="B43" s="6" t="s">
        <v>16</v>
      </c>
      <c r="C43" s="6"/>
      <c r="D43" s="6"/>
      <c r="E43" s="6"/>
      <c r="F43" s="6"/>
      <c r="G43" s="6"/>
      <c r="H43" s="6"/>
      <c r="I43" s="6"/>
      <c r="J43" s="6"/>
      <c r="K43" s="6"/>
      <c r="L43" s="6"/>
      <c r="M43" s="6"/>
      <c r="N43" s="6"/>
      <c r="O43" s="6"/>
      <c r="P43" s="6"/>
      <c r="Q43" s="6"/>
      <c r="R43" s="8"/>
      <c r="U43" s="69"/>
    </row>
    <row r="44" spans="1:25" ht="15" customHeight="1" x14ac:dyDescent="0.15">
      <c r="A44" s="5"/>
      <c r="B44" s="6"/>
      <c r="C44" s="6" t="s">
        <v>253</v>
      </c>
      <c r="D44" s="6"/>
      <c r="E44" s="6"/>
      <c r="F44" s="6"/>
      <c r="G44" s="6"/>
      <c r="H44" s="6"/>
      <c r="I44" s="6"/>
      <c r="J44" s="6"/>
      <c r="K44" s="6"/>
      <c r="L44" s="6"/>
      <c r="M44" s="6"/>
      <c r="N44" s="6"/>
      <c r="O44" s="6"/>
      <c r="P44" s="6"/>
      <c r="Q44" s="6"/>
      <c r="R44" s="8"/>
      <c r="U44" s="69"/>
    </row>
    <row r="45" spans="1:25" ht="15" customHeight="1" x14ac:dyDescent="0.15">
      <c r="A45" s="5"/>
      <c r="B45" s="6" t="s">
        <v>254</v>
      </c>
      <c r="C45" s="6"/>
      <c r="D45" s="6"/>
      <c r="E45" s="6"/>
      <c r="F45" s="6"/>
      <c r="G45" s="6"/>
      <c r="H45" s="6"/>
      <c r="I45" s="6"/>
      <c r="J45" s="6"/>
      <c r="K45" s="6"/>
      <c r="L45" s="6"/>
      <c r="M45" s="6"/>
      <c r="N45" s="6"/>
      <c r="O45" s="6"/>
      <c r="P45" s="6"/>
      <c r="Q45" s="6"/>
      <c r="R45" s="8"/>
    </row>
    <row r="46" spans="1:25" x14ac:dyDescent="0.15">
      <c r="A46" s="5"/>
      <c r="B46" s="6" t="s">
        <v>255</v>
      </c>
      <c r="C46" s="6"/>
      <c r="D46" s="6"/>
      <c r="E46" s="6"/>
      <c r="F46" s="6"/>
      <c r="G46" s="6"/>
      <c r="H46" s="6"/>
      <c r="I46" s="6"/>
      <c r="J46" s="6"/>
      <c r="K46" s="6"/>
      <c r="L46" s="6"/>
      <c r="M46" s="6"/>
      <c r="N46" s="6"/>
      <c r="O46" s="6"/>
      <c r="P46" s="6"/>
      <c r="Q46" s="6"/>
      <c r="R46" s="8"/>
    </row>
    <row r="47" spans="1:25" x14ac:dyDescent="0.15">
      <c r="A47" s="5"/>
      <c r="B47" s="6"/>
      <c r="C47" s="6"/>
      <c r="D47" s="6"/>
      <c r="E47" s="6"/>
      <c r="F47" s="6"/>
      <c r="G47" s="6"/>
      <c r="H47" s="6"/>
      <c r="I47" s="6"/>
      <c r="J47" s="6"/>
      <c r="K47" s="6"/>
      <c r="L47" s="6"/>
      <c r="M47" s="6"/>
      <c r="N47" s="6"/>
      <c r="O47" s="6"/>
      <c r="P47" s="6"/>
      <c r="Q47" s="6"/>
      <c r="R47" s="8"/>
    </row>
    <row r="48" spans="1:25" x14ac:dyDescent="0.15">
      <c r="A48" s="5"/>
      <c r="B48" s="6"/>
      <c r="C48" s="6"/>
      <c r="D48" s="6"/>
      <c r="E48" s="6"/>
      <c r="F48" s="6"/>
      <c r="G48" s="6"/>
      <c r="H48" s="6"/>
      <c r="I48" s="6"/>
      <c r="J48" s="6"/>
      <c r="K48" s="6"/>
      <c r="L48" s="94">
        <f>U48</f>
        <v>45383</v>
      </c>
      <c r="M48" s="94"/>
      <c r="N48" s="94"/>
      <c r="O48" s="94"/>
      <c r="P48" s="85"/>
      <c r="Q48" s="6"/>
      <c r="R48" s="8"/>
      <c r="T48" s="1" t="s">
        <v>51</v>
      </c>
      <c r="U48" s="79">
        <v>45383</v>
      </c>
    </row>
    <row r="49" spans="1:21" x14ac:dyDescent="0.15">
      <c r="A49" s="5"/>
      <c r="B49" s="6"/>
      <c r="C49" s="6"/>
      <c r="D49" s="6"/>
      <c r="E49" s="6"/>
      <c r="F49" s="6"/>
      <c r="G49" s="6"/>
      <c r="H49" s="6"/>
      <c r="I49" s="6"/>
      <c r="J49" s="6"/>
      <c r="K49" s="6"/>
      <c r="L49" s="6"/>
      <c r="M49" s="6"/>
      <c r="O49" s="6"/>
      <c r="P49" s="6"/>
      <c r="Q49" s="6"/>
      <c r="R49" s="8"/>
    </row>
    <row r="50" spans="1:21" x14ac:dyDescent="0.15">
      <c r="A50" s="5"/>
      <c r="B50" s="6"/>
      <c r="C50" s="6"/>
      <c r="D50" s="6"/>
      <c r="E50" s="6"/>
      <c r="F50" s="6"/>
      <c r="G50" s="6"/>
      <c r="H50" s="6"/>
      <c r="I50" s="6"/>
      <c r="J50" s="6"/>
      <c r="K50" s="6"/>
      <c r="L50" s="6"/>
      <c r="M50" s="6"/>
      <c r="N50" s="6"/>
      <c r="O50" s="6"/>
      <c r="P50" s="6"/>
      <c r="Q50" s="6"/>
      <c r="R50" s="8"/>
    </row>
    <row r="51" spans="1:21" x14ac:dyDescent="0.15">
      <c r="A51" s="5"/>
      <c r="B51" s="6"/>
      <c r="C51" s="6"/>
      <c r="D51" s="6"/>
      <c r="E51" s="6"/>
      <c r="F51" s="6"/>
      <c r="G51" s="6"/>
      <c r="H51" s="6"/>
      <c r="I51" s="6"/>
      <c r="J51" s="6"/>
      <c r="K51" s="6"/>
      <c r="L51" s="6"/>
      <c r="M51" s="6"/>
      <c r="N51" s="6"/>
      <c r="O51" s="6"/>
      <c r="P51" s="6"/>
      <c r="Q51" s="6"/>
      <c r="R51" s="8"/>
    </row>
    <row r="52" spans="1:21" x14ac:dyDescent="0.15">
      <c r="A52" s="5"/>
      <c r="B52" s="6"/>
      <c r="C52" s="6"/>
      <c r="D52" s="6"/>
      <c r="E52" s="6"/>
      <c r="F52" s="6"/>
      <c r="G52" s="6"/>
      <c r="H52" s="6" t="s">
        <v>19</v>
      </c>
      <c r="I52" s="6"/>
      <c r="J52" s="10" t="s">
        <v>20</v>
      </c>
      <c r="K52" s="6"/>
      <c r="L52" s="6"/>
      <c r="M52" s="6"/>
      <c r="N52" s="6"/>
      <c r="O52" s="6" t="str">
        <f>U52</f>
        <v>増田　浩章</v>
      </c>
      <c r="Q52" s="6"/>
      <c r="R52" s="8"/>
      <c r="T52" s="1" t="s">
        <v>176</v>
      </c>
      <c r="U52" s="1" t="s">
        <v>256</v>
      </c>
    </row>
    <row r="53" spans="1:21" x14ac:dyDescent="0.15">
      <c r="A53" s="5"/>
      <c r="B53" s="6"/>
      <c r="C53" s="6"/>
      <c r="D53" s="6"/>
      <c r="E53" s="6"/>
      <c r="F53" s="6"/>
      <c r="G53" s="6"/>
      <c r="H53" s="6"/>
      <c r="I53" s="6"/>
      <c r="J53" s="6"/>
      <c r="K53" s="6"/>
      <c r="L53" s="6"/>
      <c r="M53" s="6"/>
      <c r="N53" s="6"/>
      <c r="O53" s="6"/>
      <c r="Q53" s="6"/>
      <c r="R53" s="8"/>
    </row>
    <row r="54" spans="1:21" x14ac:dyDescent="0.15">
      <c r="A54" s="5"/>
      <c r="B54" s="6"/>
      <c r="C54" s="6"/>
      <c r="D54" s="6"/>
      <c r="E54" s="6"/>
      <c r="F54" s="6"/>
      <c r="G54" s="6"/>
      <c r="H54" s="6"/>
      <c r="I54" s="6"/>
      <c r="J54" s="6"/>
      <c r="K54" s="6"/>
      <c r="L54" s="6"/>
      <c r="M54" s="6"/>
      <c r="N54" s="6"/>
      <c r="O54" s="6"/>
      <c r="Q54" s="6"/>
      <c r="R54" s="8"/>
    </row>
    <row r="55" spans="1:21" x14ac:dyDescent="0.15">
      <c r="A55" s="5"/>
      <c r="B55" s="6"/>
      <c r="C55" s="6"/>
      <c r="D55" s="6"/>
      <c r="E55" s="6"/>
      <c r="F55" s="6"/>
      <c r="G55" s="6"/>
      <c r="H55" s="6" t="s">
        <v>21</v>
      </c>
      <c r="I55" s="6"/>
      <c r="J55" s="10" t="s">
        <v>22</v>
      </c>
      <c r="K55" s="6"/>
      <c r="L55" s="82"/>
      <c r="M55" s="82"/>
      <c r="N55" s="82"/>
      <c r="O55" s="82"/>
      <c r="P55" s="83"/>
      <c r="Q55" s="82"/>
      <c r="R55" s="8"/>
    </row>
    <row r="56" spans="1:21" x14ac:dyDescent="0.15">
      <c r="A56" s="5"/>
      <c r="B56" s="6"/>
      <c r="C56" s="6"/>
      <c r="D56" s="6"/>
      <c r="E56" s="6"/>
      <c r="F56" s="6"/>
      <c r="G56" s="6"/>
      <c r="H56" s="6"/>
      <c r="I56" s="6"/>
      <c r="J56" s="10" t="s">
        <v>23</v>
      </c>
      <c r="K56" s="6"/>
      <c r="L56" s="82"/>
      <c r="M56" s="82"/>
      <c r="N56" s="82"/>
      <c r="O56" s="82"/>
      <c r="P56" s="83"/>
      <c r="Q56" s="82"/>
      <c r="R56" s="8"/>
    </row>
    <row r="57" spans="1:21" x14ac:dyDescent="0.15">
      <c r="A57" s="5"/>
      <c r="B57" s="6"/>
      <c r="C57" s="6"/>
      <c r="D57" s="6"/>
      <c r="E57" s="6"/>
      <c r="F57" s="6"/>
      <c r="G57" s="6"/>
      <c r="H57" s="6"/>
      <c r="I57" s="6"/>
      <c r="J57" s="10" t="s">
        <v>24</v>
      </c>
      <c r="K57" s="6"/>
      <c r="L57" s="82"/>
      <c r="M57" s="82"/>
      <c r="N57" s="82"/>
      <c r="O57" s="82"/>
      <c r="P57" s="83"/>
      <c r="Q57" s="82"/>
      <c r="R57" s="8"/>
    </row>
    <row r="58" spans="1:21" x14ac:dyDescent="0.15">
      <c r="A58" s="11"/>
      <c r="B58" s="12"/>
      <c r="C58" s="12"/>
      <c r="D58" s="12"/>
      <c r="E58" s="12"/>
      <c r="F58" s="12"/>
      <c r="G58" s="12"/>
      <c r="H58" s="12"/>
      <c r="I58" s="12"/>
      <c r="J58" s="12"/>
      <c r="K58" s="12"/>
      <c r="L58" s="12"/>
      <c r="M58" s="12"/>
      <c r="N58" s="12"/>
      <c r="O58" s="12"/>
      <c r="P58" s="12"/>
      <c r="Q58" s="12"/>
      <c r="R58" s="13"/>
    </row>
  </sheetData>
  <mergeCells count="9">
    <mergeCell ref="F36:I36"/>
    <mergeCell ref="L48:O48"/>
    <mergeCell ref="F7:O8"/>
    <mergeCell ref="G14:K14"/>
    <mergeCell ref="G16:K16"/>
    <mergeCell ref="F24:I24"/>
    <mergeCell ref="K26:L26"/>
    <mergeCell ref="F31:I31"/>
    <mergeCell ref="N31:O31"/>
  </mergeCells>
  <phoneticPr fontId="3"/>
  <dataValidations count="5">
    <dataValidation type="list" allowBlank="1" showInputMessage="1" showErrorMessage="1" sqref="U39" xr:uid="{7D33460F-9743-4FB3-81BA-4CCC4150CDCD}">
      <formula1>"あり,なし"</formula1>
    </dataValidation>
    <dataValidation type="list" allowBlank="1" showInputMessage="1" showErrorMessage="1" sqref="U19" xr:uid="{F08A946C-7BEF-4512-B6DC-2C6811C47BA0}">
      <formula1>"　,対象,対象外"</formula1>
    </dataValidation>
    <dataValidation type="list" allowBlank="1" showInputMessage="1" showErrorMessage="1" sqref="U34 X36" xr:uid="{E59A7774-2356-4BB7-96C0-6882202D178D}">
      <formula1>"対象外,対象"</formula1>
    </dataValidation>
    <dataValidation type="list" allowBlank="1" showInputMessage="1" showErrorMessage="1" sqref="U36" xr:uid="{7FFA6676-ABF4-4493-8444-9CF8B96692C9}">
      <formula1>"　,第1号　現金,第3号　金融機関,第4号　東日本保証,第5号　履行ボンド,第6号　履行保証保険"</formula1>
    </dataValidation>
    <dataValidation type="list" allowBlank="1" showInputMessage="1" showErrorMessage="1" sqref="U29" xr:uid="{A5713910-4249-4E40-AFD9-B232A7965F47}">
      <formula1>"　,当初のみ,当初及び中間,請求しない"</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91"/>
  <sheetViews>
    <sheetView topLeftCell="A4" workbookViewId="0">
      <selection activeCell="G30" sqref="G30"/>
    </sheetView>
  </sheetViews>
  <sheetFormatPr defaultColWidth="9" defaultRowHeight="13.5" x14ac:dyDescent="0.15"/>
  <cols>
    <col min="1" max="1" width="2" style="1" customWidth="1"/>
    <col min="2" max="2" width="2.25" style="1" customWidth="1"/>
    <col min="3" max="3" width="14.875" style="1" customWidth="1"/>
    <col min="4" max="4" width="3.625" style="1" customWidth="1"/>
    <col min="5" max="5" width="6" style="1" customWidth="1"/>
    <col min="6" max="6" width="11.375" style="1" customWidth="1"/>
    <col min="7" max="7" width="15.25" style="1" customWidth="1"/>
    <col min="8" max="8" width="7.625" style="1" customWidth="1"/>
    <col min="9" max="9" width="11.375" style="1" customWidth="1"/>
    <col min="10" max="10" width="10.375" style="1" customWidth="1"/>
    <col min="11" max="11" width="2.75" style="1" customWidth="1"/>
    <col min="12" max="16384" width="9" style="1"/>
  </cols>
  <sheetData>
    <row r="2" spans="1:9" ht="18.75" x14ac:dyDescent="0.15">
      <c r="F2" s="26" t="s">
        <v>60</v>
      </c>
    </row>
    <row r="6" spans="1:9" x14ac:dyDescent="0.15">
      <c r="C6" s="25" t="s">
        <v>1</v>
      </c>
      <c r="E6" s="104" t="str">
        <f>工事契約書!U7</f>
        <v>令和5年度 県単　　工事</v>
      </c>
      <c r="F6" s="105"/>
      <c r="G6" s="105"/>
      <c r="H6" s="105"/>
      <c r="I6" s="105"/>
    </row>
    <row r="7" spans="1:9" x14ac:dyDescent="0.15">
      <c r="C7" s="25"/>
      <c r="E7" s="105"/>
      <c r="F7" s="105"/>
      <c r="G7" s="105"/>
      <c r="H7" s="105"/>
      <c r="I7" s="105"/>
    </row>
    <row r="10" spans="1:9" x14ac:dyDescent="0.15">
      <c r="C10" s="25" t="s">
        <v>54</v>
      </c>
      <c r="E10" s="1" t="str">
        <f>工事契約書!U11</f>
        <v>浜松市浜北区根堅</v>
      </c>
    </row>
    <row r="14" spans="1:9" x14ac:dyDescent="0.15">
      <c r="B14" s="103">
        <f>工事契約書!U48</f>
        <v>45383</v>
      </c>
      <c r="C14" s="103"/>
      <c r="D14" s="103"/>
      <c r="E14" s="1" t="s">
        <v>55</v>
      </c>
    </row>
    <row r="15" spans="1:9" x14ac:dyDescent="0.15">
      <c r="A15" s="1" t="s">
        <v>56</v>
      </c>
    </row>
    <row r="16" spans="1:9" x14ac:dyDescent="0.15">
      <c r="A16" s="1" t="s">
        <v>57</v>
      </c>
    </row>
    <row r="20" spans="6:10" x14ac:dyDescent="0.15">
      <c r="G20" s="1" t="s">
        <v>58</v>
      </c>
      <c r="I20" s="1" t="s">
        <v>59</v>
      </c>
    </row>
    <row r="22" spans="6:10" x14ac:dyDescent="0.15">
      <c r="G22" s="1" t="s">
        <v>61</v>
      </c>
    </row>
    <row r="23" spans="6:10" x14ac:dyDescent="0.15">
      <c r="G23" s="1" t="s">
        <v>62</v>
      </c>
    </row>
    <row r="24" spans="6:10" x14ac:dyDescent="0.15">
      <c r="G24" s="1" t="s">
        <v>63</v>
      </c>
    </row>
    <row r="27" spans="6:10" x14ac:dyDescent="0.15">
      <c r="I27" s="103">
        <f>B14</f>
        <v>45383</v>
      </c>
      <c r="J27" s="106"/>
    </row>
    <row r="32" spans="6:10" x14ac:dyDescent="0.15">
      <c r="F32" s="6" t="s">
        <v>19</v>
      </c>
      <c r="G32" s="6" t="s">
        <v>20</v>
      </c>
      <c r="I32" s="1" t="str">
        <f>工事契約書!U52</f>
        <v>増田　浩章</v>
      </c>
    </row>
    <row r="33" spans="6:7" x14ac:dyDescent="0.15">
      <c r="F33" s="6"/>
      <c r="G33" s="6"/>
    </row>
    <row r="34" spans="6:7" x14ac:dyDescent="0.15">
      <c r="F34" s="6"/>
      <c r="G34" s="6"/>
    </row>
    <row r="35" spans="6:7" x14ac:dyDescent="0.15">
      <c r="F35" s="6"/>
      <c r="G35" s="6"/>
    </row>
    <row r="36" spans="6:7" x14ac:dyDescent="0.15">
      <c r="F36" s="6" t="s">
        <v>21</v>
      </c>
      <c r="G36" s="6" t="s">
        <v>22</v>
      </c>
    </row>
    <row r="37" spans="6:7" x14ac:dyDescent="0.15">
      <c r="F37" s="6"/>
      <c r="G37" s="6" t="s">
        <v>23</v>
      </c>
    </row>
    <row r="38" spans="6:7" x14ac:dyDescent="0.15">
      <c r="F38" s="6"/>
      <c r="G38" s="6" t="s">
        <v>24</v>
      </c>
    </row>
    <row r="63" spans="6:6" x14ac:dyDescent="0.15">
      <c r="F63" s="29" t="s">
        <v>64</v>
      </c>
    </row>
    <row r="69" spans="1:3" x14ac:dyDescent="0.15">
      <c r="A69" s="1" t="s">
        <v>65</v>
      </c>
      <c r="C69" s="1" t="s">
        <v>66</v>
      </c>
    </row>
    <row r="71" spans="1:3" x14ac:dyDescent="0.15">
      <c r="C71" s="1" t="s">
        <v>67</v>
      </c>
    </row>
    <row r="72" spans="1:3" x14ac:dyDescent="0.15">
      <c r="B72" s="1" t="s">
        <v>68</v>
      </c>
    </row>
    <row r="73" spans="1:3" x14ac:dyDescent="0.15">
      <c r="C73" s="1" t="s">
        <v>69</v>
      </c>
    </row>
    <row r="74" spans="1:3" x14ac:dyDescent="0.15">
      <c r="B74" s="1" t="s">
        <v>70</v>
      </c>
    </row>
    <row r="78" spans="1:3" x14ac:dyDescent="0.15">
      <c r="A78" s="1" t="s">
        <v>71</v>
      </c>
      <c r="C78" s="1" t="s">
        <v>72</v>
      </c>
    </row>
    <row r="80" spans="1:3" x14ac:dyDescent="0.15">
      <c r="C80" s="1" t="s">
        <v>73</v>
      </c>
    </row>
    <row r="81" spans="2:3" x14ac:dyDescent="0.15">
      <c r="B81" s="1" t="s">
        <v>74</v>
      </c>
    </row>
    <row r="82" spans="2:3" x14ac:dyDescent="0.15">
      <c r="B82" s="1" t="s">
        <v>75</v>
      </c>
    </row>
    <row r="83" spans="2:3" x14ac:dyDescent="0.15">
      <c r="B83" s="1" t="s">
        <v>76</v>
      </c>
    </row>
    <row r="84" spans="2:3" x14ac:dyDescent="0.15">
      <c r="B84" s="1" t="s">
        <v>77</v>
      </c>
    </row>
    <row r="85" spans="2:3" x14ac:dyDescent="0.15">
      <c r="B85" s="1" t="s">
        <v>78</v>
      </c>
    </row>
    <row r="86" spans="2:3" x14ac:dyDescent="0.15">
      <c r="B86" s="1" t="s">
        <v>79</v>
      </c>
    </row>
    <row r="87" spans="2:3" x14ac:dyDescent="0.15">
      <c r="C87" s="1" t="s">
        <v>80</v>
      </c>
    </row>
    <row r="88" spans="2:3" x14ac:dyDescent="0.15">
      <c r="B88" s="1" t="s">
        <v>81</v>
      </c>
    </row>
    <row r="89" spans="2:3" x14ac:dyDescent="0.15">
      <c r="B89" s="1" t="s">
        <v>82</v>
      </c>
    </row>
    <row r="90" spans="2:3" x14ac:dyDescent="0.15">
      <c r="C90" s="1" t="s">
        <v>83</v>
      </c>
    </row>
    <row r="91" spans="2:3" x14ac:dyDescent="0.15">
      <c r="B91" s="1" t="s">
        <v>84</v>
      </c>
    </row>
  </sheetData>
  <sheetProtection sheet="1" objects="1" scenarios="1"/>
  <mergeCells count="3">
    <mergeCell ref="B14:D14"/>
    <mergeCell ref="E6:I7"/>
    <mergeCell ref="I27:J27"/>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2"/>
  <sheetViews>
    <sheetView topLeftCell="A34" workbookViewId="0">
      <selection activeCell="G51" sqref="G51"/>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3" t="s">
        <v>200</v>
      </c>
      <c r="B1" s="74"/>
      <c r="C1" s="1" t="s">
        <v>201</v>
      </c>
    </row>
    <row r="5" spans="1:9" ht="18.75" x14ac:dyDescent="0.15">
      <c r="F5" s="77" t="s">
        <v>202</v>
      </c>
    </row>
    <row r="8" spans="1:9" x14ac:dyDescent="0.15">
      <c r="C8" s="1" t="s">
        <v>203</v>
      </c>
    </row>
    <row r="9" spans="1:9" x14ac:dyDescent="0.15">
      <c r="C9" s="1" t="s">
        <v>204</v>
      </c>
    </row>
    <row r="13" spans="1:9" x14ac:dyDescent="0.15">
      <c r="F13" s="76" t="s">
        <v>205</v>
      </c>
    </row>
    <row r="16" spans="1:9" x14ac:dyDescent="0.15">
      <c r="A16" s="1">
        <v>1</v>
      </c>
      <c r="C16" s="70" t="s">
        <v>37</v>
      </c>
      <c r="E16" s="104" t="str">
        <f>工事契約書!U7</f>
        <v>令和5年度 県単　　工事</v>
      </c>
      <c r="F16" s="105"/>
      <c r="G16" s="105"/>
      <c r="H16" s="105"/>
      <c r="I16" s="105"/>
    </row>
    <row r="17" spans="1:10" x14ac:dyDescent="0.15">
      <c r="C17" s="70"/>
      <c r="E17" s="105"/>
      <c r="F17" s="105"/>
      <c r="G17" s="105"/>
      <c r="H17" s="105"/>
      <c r="I17" s="105"/>
    </row>
    <row r="18" spans="1:10" x14ac:dyDescent="0.15">
      <c r="G18" s="1" t="s">
        <v>207</v>
      </c>
      <c r="H18" s="103">
        <f>工事契約書!U48</f>
        <v>45383</v>
      </c>
      <c r="I18" s="107"/>
      <c r="J18" s="75" t="s">
        <v>25</v>
      </c>
    </row>
    <row r="20" spans="1:10" x14ac:dyDescent="0.15">
      <c r="A20" s="1">
        <v>2</v>
      </c>
      <c r="C20" s="70" t="s">
        <v>206</v>
      </c>
    </row>
    <row r="21" spans="1:10" x14ac:dyDescent="0.15">
      <c r="B21" s="1" t="s">
        <v>208</v>
      </c>
    </row>
    <row r="22" spans="1:10" x14ac:dyDescent="0.15">
      <c r="C22" s="1" t="s">
        <v>209</v>
      </c>
    </row>
    <row r="23" spans="1:10" x14ac:dyDescent="0.15">
      <c r="B23" s="1" t="s">
        <v>211</v>
      </c>
    </row>
    <row r="24" spans="1:10" x14ac:dyDescent="0.15">
      <c r="C24" s="1" t="s">
        <v>213</v>
      </c>
    </row>
    <row r="25" spans="1:10" x14ac:dyDescent="0.15">
      <c r="C25" s="1" t="s">
        <v>214</v>
      </c>
    </row>
    <row r="26" spans="1:10" x14ac:dyDescent="0.15">
      <c r="B26" s="1" t="s">
        <v>212</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3">
        <f>H18</f>
        <v>45383</v>
      </c>
      <c r="J39" s="106"/>
    </row>
    <row r="44" spans="2:10" x14ac:dyDescent="0.15">
      <c r="B44" s="6" t="s">
        <v>210</v>
      </c>
      <c r="D44" s="6"/>
      <c r="F44" s="1" t="str">
        <f>工事契約書!U52</f>
        <v>増田　浩章</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2"/>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t="s">
        <v>238</v>
      </c>
      <c r="D80" s="6"/>
      <c r="E80" s="6"/>
      <c r="F80" s="6"/>
      <c r="G80" s="6"/>
      <c r="H80" s="6"/>
      <c r="I80" s="6"/>
      <c r="J80" s="8"/>
    </row>
    <row r="81" spans="2:10" x14ac:dyDescent="0.15">
      <c r="B81" s="5"/>
      <c r="C81" s="6"/>
      <c r="D81" s="6"/>
      <c r="E81" s="6"/>
      <c r="F81" s="6"/>
      <c r="G81" s="6"/>
      <c r="H81" s="6"/>
      <c r="I81" s="6"/>
      <c r="J81" s="8"/>
    </row>
    <row r="82" spans="2:10" x14ac:dyDescent="0.15">
      <c r="B82" s="11"/>
      <c r="C82" s="12"/>
      <c r="D82" s="12"/>
      <c r="E82" s="12"/>
      <c r="F82" s="12"/>
      <c r="G82" s="12"/>
      <c r="H82" s="12"/>
      <c r="I82" s="12"/>
      <c r="J82" s="13"/>
    </row>
  </sheetData>
  <sheetProtection sheet="1" objects="1" scenarios="1"/>
  <mergeCells count="3">
    <mergeCell ref="E16:I17"/>
    <mergeCell ref="I39:J39"/>
    <mergeCell ref="H18:I1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V57"/>
  <sheetViews>
    <sheetView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v>
      </c>
      <c r="E8" s="6"/>
      <c r="F8" s="95" t="str">
        <f>U8</f>
        <v>令和5年度　　西部農林事務所　工事</v>
      </c>
      <c r="G8" s="95"/>
      <c r="H8" s="95"/>
      <c r="I8" s="95"/>
      <c r="J8" s="95"/>
      <c r="K8" s="95"/>
      <c r="L8" s="95"/>
      <c r="M8" s="95"/>
      <c r="N8" s="95"/>
      <c r="O8" s="95"/>
      <c r="P8" s="6"/>
      <c r="Q8" s="18"/>
      <c r="R8" s="8"/>
      <c r="T8" s="1" t="s">
        <v>37</v>
      </c>
      <c r="U8" s="78" t="s">
        <v>245</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8"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8" t="s">
        <v>105</v>
      </c>
      <c r="C18" s="108"/>
      <c r="D18" s="109" t="s">
        <v>6</v>
      </c>
      <c r="E18" s="109"/>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16" t="str">
        <f>IF(U17="変更なし","",ROUNDUP(H18/110*10,0))</f>
        <v/>
      </c>
      <c r="L20" s="11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8" t="s">
        <v>113</v>
      </c>
      <c r="V22" s="1" t="s">
        <v>157</v>
      </c>
    </row>
    <row r="23" spans="1:22" ht="13.5" customHeight="1" x14ac:dyDescent="0.15">
      <c r="A23" s="5"/>
      <c r="B23" s="108" t="s">
        <v>106</v>
      </c>
      <c r="C23" s="108"/>
      <c r="D23" s="109" t="s">
        <v>3</v>
      </c>
      <c r="E23" s="109"/>
      <c r="F23" s="6"/>
      <c r="G23" s="6"/>
      <c r="H23" s="113">
        <f>IF(U22="なし","変更なし",U23)</f>
        <v>45381</v>
      </c>
      <c r="I23" s="113"/>
      <c r="J23" s="113"/>
      <c r="K23" s="113"/>
      <c r="L23" s="35" t="str">
        <f>IF(U22="あり","まで延長する。","")</f>
        <v>まで延長する。</v>
      </c>
      <c r="M23" s="34"/>
      <c r="N23" s="34"/>
      <c r="O23" s="6"/>
      <c r="P23" s="6"/>
      <c r="Q23" s="6"/>
      <c r="R23" s="8"/>
      <c r="T23" s="1" t="s">
        <v>111</v>
      </c>
      <c r="U23" s="79">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8" t="s">
        <v>114</v>
      </c>
      <c r="C26" s="108"/>
      <c r="D26" s="109" t="s">
        <v>115</v>
      </c>
      <c r="E26" s="109"/>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8" t="s">
        <v>118</v>
      </c>
      <c r="C29" s="108"/>
      <c r="D29" s="109" t="s">
        <v>117</v>
      </c>
      <c r="E29" s="109"/>
      <c r="F29" s="6"/>
      <c r="G29" s="6"/>
      <c r="H29" s="114"/>
      <c r="I29" s="115"/>
      <c r="J29" s="115"/>
      <c r="K29" s="115"/>
      <c r="L29" s="115"/>
      <c r="M29" s="115"/>
      <c r="N29" s="115"/>
      <c r="O29" s="115"/>
      <c r="P29" s="115"/>
      <c r="Q29" s="115"/>
      <c r="R29" s="8"/>
      <c r="T29" s="1" t="s">
        <v>159</v>
      </c>
      <c r="U29" s="1" t="s">
        <v>166</v>
      </c>
    </row>
    <row r="30" spans="1:22" x14ac:dyDescent="0.15">
      <c r="A30" s="5"/>
      <c r="B30" s="6"/>
      <c r="C30" s="6"/>
      <c r="D30" s="6"/>
      <c r="E30" s="6"/>
      <c r="F30" s="6"/>
      <c r="G30" s="6"/>
      <c r="H30" s="115"/>
      <c r="I30" s="115"/>
      <c r="J30" s="115"/>
      <c r="K30" s="115"/>
      <c r="L30" s="115"/>
      <c r="M30" s="115"/>
      <c r="N30" s="115"/>
      <c r="O30" s="115"/>
      <c r="P30" s="115"/>
      <c r="Q30" s="115"/>
      <c r="R30" s="8"/>
    </row>
    <row r="31" spans="1:22" x14ac:dyDescent="0.15">
      <c r="A31" s="5"/>
      <c r="B31" s="6"/>
      <c r="C31" s="6"/>
      <c r="D31" s="6"/>
      <c r="E31" s="6"/>
      <c r="F31" s="6"/>
      <c r="G31" s="6"/>
      <c r="H31" s="115"/>
      <c r="I31" s="115"/>
      <c r="J31" s="115"/>
      <c r="K31" s="115"/>
      <c r="L31" s="115"/>
      <c r="M31" s="115"/>
      <c r="N31" s="115"/>
      <c r="O31" s="115"/>
      <c r="P31" s="115"/>
      <c r="Q31" s="115"/>
      <c r="R31" s="8"/>
    </row>
    <row r="32" spans="1:22" x14ac:dyDescent="0.15">
      <c r="A32" s="5"/>
      <c r="B32" s="6"/>
      <c r="C32" s="6"/>
      <c r="D32" s="6"/>
      <c r="E32" s="6"/>
      <c r="F32" s="6"/>
      <c r="G32" s="6"/>
      <c r="H32" s="115"/>
      <c r="I32" s="115"/>
      <c r="J32" s="115"/>
      <c r="K32" s="115"/>
      <c r="L32" s="115"/>
      <c r="M32" s="115"/>
      <c r="N32" s="115"/>
      <c r="O32" s="115"/>
      <c r="P32" s="115"/>
      <c r="Q32" s="115"/>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0">
        <f>U36</f>
        <v>45115</v>
      </c>
      <c r="F36" s="110"/>
      <c r="G36" s="110"/>
      <c r="H36" s="110"/>
      <c r="I36" s="110"/>
      <c r="J36" s="6" t="s">
        <v>120</v>
      </c>
      <c r="K36" s="6"/>
      <c r="L36" s="6"/>
      <c r="M36" s="6"/>
      <c r="N36" s="6"/>
      <c r="O36" s="6"/>
      <c r="P36" s="6"/>
      <c r="Q36" s="6"/>
      <c r="R36" s="8"/>
      <c r="T36" s="1" t="s">
        <v>132</v>
      </c>
      <c r="U36" s="79">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121</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4">
        <f>U46</f>
        <v>45383</v>
      </c>
      <c r="M46" s="94"/>
      <c r="N46" s="94"/>
      <c r="O46" s="94"/>
      <c r="P46" s="31"/>
      <c r="Q46" s="6"/>
      <c r="R46" s="8"/>
      <c r="T46" s="1" t="s">
        <v>122</v>
      </c>
      <c r="U46" s="79">
        <v>45383</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K50" s="6"/>
      <c r="L50" s="6"/>
      <c r="M50" s="6"/>
      <c r="N50" s="6"/>
      <c r="O50" s="6" t="str">
        <f>U50</f>
        <v>増田　浩章</v>
      </c>
      <c r="Q50" s="6"/>
      <c r="R50" s="8"/>
      <c r="T50" s="1" t="s">
        <v>176</v>
      </c>
      <c r="U50" s="1" t="s">
        <v>257</v>
      </c>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c r="I52" s="6"/>
      <c r="J52" s="10"/>
      <c r="K52" s="6"/>
      <c r="L52" s="6"/>
      <c r="M52" s="6"/>
      <c r="N52" s="6"/>
      <c r="O52" s="6"/>
      <c r="Q52" s="6"/>
      <c r="R52" s="8"/>
    </row>
    <row r="53" spans="1:21" x14ac:dyDescent="0.15">
      <c r="A53" s="5"/>
      <c r="B53" s="6"/>
      <c r="C53" s="6"/>
      <c r="D53" s="6"/>
      <c r="E53" s="6"/>
      <c r="F53" s="6"/>
      <c r="G53" s="6"/>
      <c r="H53" s="6" t="s">
        <v>21</v>
      </c>
      <c r="I53" s="6"/>
      <c r="J53" s="10" t="s">
        <v>22</v>
      </c>
      <c r="K53" s="6"/>
      <c r="L53" s="82"/>
      <c r="M53" s="82"/>
      <c r="N53" s="82"/>
      <c r="O53" s="82"/>
      <c r="P53" s="83"/>
      <c r="Q53" s="82"/>
      <c r="R53" s="8"/>
    </row>
    <row r="54" spans="1:21" x14ac:dyDescent="0.15">
      <c r="A54" s="5"/>
      <c r="B54" s="6"/>
      <c r="C54" s="6"/>
      <c r="D54" s="6"/>
      <c r="E54" s="6"/>
      <c r="F54" s="6"/>
      <c r="G54" s="6"/>
      <c r="H54" s="6"/>
      <c r="I54" s="6"/>
      <c r="J54" s="10" t="s">
        <v>23</v>
      </c>
      <c r="K54" s="6"/>
      <c r="L54" s="82"/>
      <c r="M54" s="82"/>
      <c r="N54" s="82"/>
      <c r="O54" s="82"/>
      <c r="P54" s="83"/>
      <c r="Q54" s="82"/>
      <c r="R54" s="8"/>
    </row>
    <row r="55" spans="1:21" x14ac:dyDescent="0.15">
      <c r="A55" s="5"/>
      <c r="B55" s="6"/>
      <c r="C55" s="6"/>
      <c r="D55" s="6"/>
      <c r="E55" s="6"/>
      <c r="F55" s="6"/>
      <c r="G55" s="6"/>
      <c r="H55" s="6"/>
      <c r="I55" s="6"/>
      <c r="J55" s="10" t="s">
        <v>24</v>
      </c>
      <c r="K55" s="6"/>
      <c r="L55" s="82"/>
      <c r="M55" s="82"/>
      <c r="N55" s="82"/>
      <c r="O55" s="82"/>
      <c r="P55" s="83"/>
      <c r="Q55" s="82"/>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mergeCells count="17">
    <mergeCell ref="F8:O9"/>
    <mergeCell ref="G16:K16"/>
    <mergeCell ref="K20:L20"/>
    <mergeCell ref="L46:O46"/>
    <mergeCell ref="B18:C18"/>
    <mergeCell ref="D18:E18"/>
    <mergeCell ref="B23:C23"/>
    <mergeCell ref="D23:E23"/>
    <mergeCell ref="H18:K18"/>
    <mergeCell ref="F18:G18"/>
    <mergeCell ref="H23:K23"/>
    <mergeCell ref="B26:C26"/>
    <mergeCell ref="D26:E26"/>
    <mergeCell ref="B29:C29"/>
    <mergeCell ref="D29:E29"/>
    <mergeCell ref="E36:I36"/>
    <mergeCell ref="H29:Q32"/>
  </mergeCells>
  <phoneticPr fontId="3"/>
  <dataValidations count="3">
    <dataValidation type="list" allowBlank="1" showInputMessage="1" showErrorMessage="1" sqref="U20" xr:uid="{00000000-0002-0000-0500-000000000000}">
      <formula1>"8%,10％"</formula1>
    </dataValidation>
    <dataValidation type="list" allowBlank="1" showInputMessage="1" showErrorMessage="1" sqref="U17" xr:uid="{00000000-0002-0000-0500-000001000000}">
      <formula1>"　,変更なし,増額,減額"</formula1>
    </dataValidation>
    <dataValidation type="list" allowBlank="1" showInputMessage="1" showErrorMessage="1" sqref="U22 U26" xr:uid="{00000000-0002-0000-0500-000002000000}">
      <formula1>"　,なし,あり"</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EA9B-0D75-49F9-ABF0-1E982DFD9243}">
  <sheetPr>
    <tabColor rgb="FF00B0F0"/>
  </sheetPr>
  <dimension ref="A1:V57"/>
  <sheetViews>
    <sheetView topLeftCell="A4" workbookViewId="0">
      <selection activeCell="P2" sqref="P2"/>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1" spans="1:21" x14ac:dyDescent="0.15">
      <c r="P1" s="1" t="s">
        <v>261</v>
      </c>
    </row>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6"/>
      <c r="R5" s="8"/>
    </row>
    <row r="6" spans="1:21" x14ac:dyDescent="0.15">
      <c r="A6" s="5"/>
      <c r="B6" s="6"/>
      <c r="C6" s="6"/>
      <c r="D6" s="6"/>
      <c r="E6" s="6"/>
      <c r="F6" s="6"/>
      <c r="G6" s="6"/>
      <c r="H6" s="6"/>
      <c r="I6" s="6"/>
      <c r="J6" s="6"/>
      <c r="K6" s="6"/>
      <c r="L6" s="6"/>
      <c r="M6" s="6"/>
      <c r="N6" s="6"/>
      <c r="O6" s="6"/>
      <c r="P6" s="6"/>
      <c r="Q6" s="92"/>
      <c r="R6" s="8"/>
      <c r="T6" s="24"/>
      <c r="U6" s="24"/>
    </row>
    <row r="7" spans="1:21" x14ac:dyDescent="0.15">
      <c r="A7" s="5"/>
      <c r="B7" s="6"/>
      <c r="C7" s="6"/>
      <c r="D7" s="6"/>
      <c r="E7" s="6"/>
      <c r="F7" s="6"/>
      <c r="G7" s="6"/>
      <c r="H7" s="6"/>
      <c r="I7" s="6"/>
      <c r="J7" s="6"/>
      <c r="K7" s="6"/>
      <c r="L7" s="6"/>
      <c r="M7" s="6"/>
      <c r="N7" s="6"/>
      <c r="O7" s="6"/>
      <c r="P7" s="6"/>
      <c r="Q7" s="92"/>
      <c r="R7" s="8"/>
    </row>
    <row r="8" spans="1:21" x14ac:dyDescent="0.15">
      <c r="A8" s="5"/>
      <c r="B8" s="6">
        <v>1</v>
      </c>
      <c r="C8" s="6"/>
      <c r="D8" s="9" t="s">
        <v>1</v>
      </c>
      <c r="E8" s="6"/>
      <c r="F8" s="95" t="str">
        <f>U8</f>
        <v>令和5年度　　西部農林事務所　工事</v>
      </c>
      <c r="G8" s="95"/>
      <c r="H8" s="95"/>
      <c r="I8" s="95"/>
      <c r="J8" s="95"/>
      <c r="K8" s="95"/>
      <c r="L8" s="95"/>
      <c r="M8" s="95"/>
      <c r="N8" s="95"/>
      <c r="O8" s="95"/>
      <c r="P8" s="6"/>
      <c r="Q8" s="6"/>
      <c r="R8" s="8"/>
      <c r="T8" s="1" t="s">
        <v>37</v>
      </c>
      <c r="U8" s="78" t="s">
        <v>245</v>
      </c>
    </row>
    <row r="9" spans="1:21" x14ac:dyDescent="0.15">
      <c r="A9" s="5"/>
      <c r="B9" s="6"/>
      <c r="C9" s="6"/>
      <c r="D9" s="9"/>
      <c r="E9" s="6"/>
      <c r="F9" s="95"/>
      <c r="G9" s="95"/>
      <c r="H9" s="95"/>
      <c r="I9" s="95"/>
      <c r="J9" s="95"/>
      <c r="K9" s="95"/>
      <c r="L9" s="95"/>
      <c r="M9" s="95"/>
      <c r="N9" s="95"/>
      <c r="O9" s="95"/>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8"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6"/>
      <c r="H16" s="97"/>
      <c r="I16" s="97"/>
      <c r="J16" s="97"/>
      <c r="K16" s="97"/>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8" t="s">
        <v>110</v>
      </c>
      <c r="V17" s="1" t="s">
        <v>157</v>
      </c>
    </row>
    <row r="18" spans="1:22" x14ac:dyDescent="0.15">
      <c r="A18" s="5"/>
      <c r="B18" s="108" t="s">
        <v>105</v>
      </c>
      <c r="C18" s="108"/>
      <c r="D18" s="109" t="s">
        <v>6</v>
      </c>
      <c r="E18" s="109"/>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0">
        <v>1250000</v>
      </c>
    </row>
    <row r="19" spans="1:22" x14ac:dyDescent="0.15">
      <c r="A19" s="5"/>
      <c r="B19" s="6"/>
      <c r="C19" s="6"/>
      <c r="D19" s="9"/>
      <c r="E19" s="6"/>
      <c r="F19" s="84"/>
      <c r="G19" s="84"/>
      <c r="H19" s="84"/>
      <c r="I19" s="84"/>
      <c r="J19" s="6"/>
      <c r="K19" s="6"/>
      <c r="L19" s="6"/>
      <c r="M19" s="6"/>
      <c r="N19" s="6"/>
      <c r="O19" s="6"/>
      <c r="P19" s="6"/>
      <c r="Q19" s="6"/>
      <c r="R19" s="8"/>
      <c r="T19" s="1" t="s">
        <v>108</v>
      </c>
    </row>
    <row r="20" spans="1:22" x14ac:dyDescent="0.15">
      <c r="A20" s="5"/>
      <c r="B20" s="6"/>
      <c r="C20" s="6" t="s">
        <v>7</v>
      </c>
      <c r="D20" s="6"/>
      <c r="E20" s="6"/>
      <c r="F20" s="6"/>
      <c r="G20" s="6"/>
      <c r="H20" s="6"/>
      <c r="I20" s="6"/>
      <c r="J20" s="6"/>
      <c r="K20" s="116" t="str">
        <f>IF(U17="変更なし","",ROUNDUP(H18/110*10,0))</f>
        <v/>
      </c>
      <c r="L20" s="11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8" t="s">
        <v>113</v>
      </c>
      <c r="V22" s="1" t="s">
        <v>157</v>
      </c>
    </row>
    <row r="23" spans="1:22" ht="13.5" customHeight="1" x14ac:dyDescent="0.15">
      <c r="A23" s="5"/>
      <c r="B23" s="108" t="s">
        <v>106</v>
      </c>
      <c r="C23" s="108"/>
      <c r="D23" s="109" t="s">
        <v>3</v>
      </c>
      <c r="E23" s="109"/>
      <c r="F23" s="6"/>
      <c r="G23" s="6"/>
      <c r="H23" s="113">
        <f>IF(U22="なし","変更なし",U23)</f>
        <v>45381</v>
      </c>
      <c r="I23" s="113"/>
      <c r="J23" s="113"/>
      <c r="K23" s="113"/>
      <c r="L23" s="35" t="str">
        <f>IF(U22="あり","まで延長する。","")</f>
        <v>まで延長する。</v>
      </c>
      <c r="M23" s="34"/>
      <c r="N23" s="34"/>
      <c r="O23" s="6"/>
      <c r="P23" s="6"/>
      <c r="Q23" s="6"/>
      <c r="R23" s="8"/>
      <c r="T23" s="1" t="s">
        <v>111</v>
      </c>
      <c r="U23" s="79">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8" t="s">
        <v>114</v>
      </c>
      <c r="C26" s="108"/>
      <c r="D26" s="109" t="s">
        <v>115</v>
      </c>
      <c r="E26" s="109"/>
      <c r="F26" s="6"/>
      <c r="G26" s="6"/>
      <c r="H26" s="6" t="str">
        <f>IF(U26="なし","変更なし","別添設計書、図面の通り")</f>
        <v>別添設計書、図面の通り</v>
      </c>
      <c r="I26" s="6"/>
      <c r="J26" s="6"/>
      <c r="K26" s="6"/>
      <c r="L26" s="6"/>
      <c r="M26" s="6"/>
      <c r="N26" s="6"/>
      <c r="O26" s="6"/>
      <c r="P26" s="6"/>
      <c r="Q26" s="6"/>
      <c r="R26" s="8"/>
      <c r="T26" s="1" t="s">
        <v>116</v>
      </c>
      <c r="U26" s="78"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8" t="s">
        <v>118</v>
      </c>
      <c r="C29" s="108"/>
      <c r="D29" s="109" t="s">
        <v>117</v>
      </c>
      <c r="E29" s="109"/>
      <c r="F29" s="6"/>
      <c r="G29" s="6"/>
      <c r="H29" s="114"/>
      <c r="I29" s="115"/>
      <c r="J29" s="115"/>
      <c r="K29" s="115"/>
      <c r="L29" s="115"/>
      <c r="M29" s="115"/>
      <c r="N29" s="115"/>
      <c r="O29" s="115"/>
      <c r="P29" s="115"/>
      <c r="Q29" s="115"/>
      <c r="R29" s="8"/>
      <c r="T29" s="1" t="s">
        <v>159</v>
      </c>
      <c r="U29" s="1" t="s">
        <v>166</v>
      </c>
    </row>
    <row r="30" spans="1:22" x14ac:dyDescent="0.15">
      <c r="A30" s="5"/>
      <c r="B30" s="6"/>
      <c r="C30" s="6"/>
      <c r="D30" s="6"/>
      <c r="E30" s="6"/>
      <c r="F30" s="6"/>
      <c r="G30" s="6"/>
      <c r="H30" s="115"/>
      <c r="I30" s="115"/>
      <c r="J30" s="115"/>
      <c r="K30" s="115"/>
      <c r="L30" s="115"/>
      <c r="M30" s="115"/>
      <c r="N30" s="115"/>
      <c r="O30" s="115"/>
      <c r="P30" s="115"/>
      <c r="Q30" s="115"/>
      <c r="R30" s="8"/>
    </row>
    <row r="31" spans="1:22" x14ac:dyDescent="0.15">
      <c r="A31" s="5"/>
      <c r="B31" s="6"/>
      <c r="C31" s="6"/>
      <c r="D31" s="6"/>
      <c r="E31" s="6"/>
      <c r="F31" s="6"/>
      <c r="G31" s="6"/>
      <c r="H31" s="115"/>
      <c r="I31" s="115"/>
      <c r="J31" s="115"/>
      <c r="K31" s="115"/>
      <c r="L31" s="115"/>
      <c r="M31" s="115"/>
      <c r="N31" s="115"/>
      <c r="O31" s="115"/>
      <c r="P31" s="115"/>
      <c r="Q31" s="115"/>
      <c r="R31" s="8"/>
    </row>
    <row r="32" spans="1:22" x14ac:dyDescent="0.15">
      <c r="A32" s="5"/>
      <c r="B32" s="6"/>
      <c r="C32" s="6"/>
      <c r="D32" s="6"/>
      <c r="E32" s="6"/>
      <c r="F32" s="6"/>
      <c r="G32" s="6"/>
      <c r="H32" s="115"/>
      <c r="I32" s="115"/>
      <c r="J32" s="115"/>
      <c r="K32" s="115"/>
      <c r="L32" s="115"/>
      <c r="M32" s="115"/>
      <c r="N32" s="115"/>
      <c r="O32" s="115"/>
      <c r="P32" s="115"/>
      <c r="Q32" s="115"/>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0">
        <f>U36</f>
        <v>45115</v>
      </c>
      <c r="F36" s="110"/>
      <c r="G36" s="110"/>
      <c r="H36" s="110"/>
      <c r="I36" s="110"/>
      <c r="J36" s="6" t="s">
        <v>120</v>
      </c>
      <c r="K36" s="6"/>
      <c r="L36" s="6"/>
      <c r="M36" s="6"/>
      <c r="N36" s="6"/>
      <c r="O36" s="6"/>
      <c r="P36" s="6"/>
      <c r="Q36" s="6"/>
      <c r="R36" s="8"/>
      <c r="T36" s="1" t="s">
        <v>132</v>
      </c>
      <c r="U36" s="79">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258</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t="s">
        <v>259</v>
      </c>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t="s">
        <v>260</v>
      </c>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4">
        <f>U46</f>
        <v>45383</v>
      </c>
      <c r="M46" s="94"/>
      <c r="N46" s="94"/>
      <c r="O46" s="94"/>
      <c r="P46" s="85"/>
      <c r="Q46" s="6"/>
      <c r="R46" s="8"/>
      <c r="T46" s="1" t="s">
        <v>122</v>
      </c>
      <c r="U46" s="79">
        <v>45383</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K50" s="6"/>
      <c r="L50" s="6"/>
      <c r="M50" s="6"/>
      <c r="N50" s="6"/>
      <c r="O50" s="6" t="str">
        <f>U50</f>
        <v>増田　浩章</v>
      </c>
      <c r="Q50" s="6"/>
      <c r="R50" s="8"/>
      <c r="T50" s="1" t="s">
        <v>176</v>
      </c>
      <c r="U50" s="1" t="s">
        <v>257</v>
      </c>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c r="I52" s="6"/>
      <c r="J52" s="10"/>
      <c r="K52" s="6"/>
      <c r="L52" s="6"/>
      <c r="M52" s="6"/>
      <c r="N52" s="6"/>
      <c r="O52" s="6"/>
      <c r="Q52" s="6"/>
      <c r="R52" s="8"/>
    </row>
    <row r="53" spans="1:21" x14ac:dyDescent="0.15">
      <c r="A53" s="5"/>
      <c r="B53" s="6"/>
      <c r="C53" s="6"/>
      <c r="D53" s="6"/>
      <c r="E53" s="6"/>
      <c r="F53" s="6"/>
      <c r="G53" s="6"/>
      <c r="H53" s="6" t="s">
        <v>21</v>
      </c>
      <c r="I53" s="6"/>
      <c r="J53" s="10" t="s">
        <v>22</v>
      </c>
      <c r="K53" s="6"/>
      <c r="L53" s="82"/>
      <c r="M53" s="82"/>
      <c r="N53" s="82"/>
      <c r="O53" s="82"/>
      <c r="P53" s="83"/>
      <c r="Q53" s="82"/>
      <c r="R53" s="8"/>
    </row>
    <row r="54" spans="1:21" x14ac:dyDescent="0.15">
      <c r="A54" s="5"/>
      <c r="B54" s="6"/>
      <c r="C54" s="6"/>
      <c r="D54" s="6"/>
      <c r="E54" s="6"/>
      <c r="F54" s="6"/>
      <c r="G54" s="6"/>
      <c r="H54" s="6"/>
      <c r="I54" s="6"/>
      <c r="J54" s="10" t="s">
        <v>23</v>
      </c>
      <c r="K54" s="6"/>
      <c r="L54" s="82"/>
      <c r="M54" s="82"/>
      <c r="N54" s="82"/>
      <c r="O54" s="82"/>
      <c r="P54" s="83"/>
      <c r="Q54" s="82"/>
      <c r="R54" s="8"/>
    </row>
    <row r="55" spans="1:21" x14ac:dyDescent="0.15">
      <c r="A55" s="5"/>
      <c r="B55" s="6"/>
      <c r="C55" s="6"/>
      <c r="D55" s="6"/>
      <c r="E55" s="6"/>
      <c r="F55" s="6"/>
      <c r="G55" s="6"/>
      <c r="H55" s="6"/>
      <c r="I55" s="6"/>
      <c r="J55" s="10" t="s">
        <v>24</v>
      </c>
      <c r="K55" s="6"/>
      <c r="L55" s="82"/>
      <c r="M55" s="82"/>
      <c r="N55" s="82"/>
      <c r="O55" s="82"/>
      <c r="P55" s="83"/>
      <c r="Q55" s="82"/>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mergeCells count="17">
    <mergeCell ref="B29:C29"/>
    <mergeCell ref="D29:E29"/>
    <mergeCell ref="H29:Q32"/>
    <mergeCell ref="E36:I36"/>
    <mergeCell ref="L46:O46"/>
    <mergeCell ref="K20:L20"/>
    <mergeCell ref="B23:C23"/>
    <mergeCell ref="D23:E23"/>
    <mergeCell ref="H23:K23"/>
    <mergeCell ref="B26:C26"/>
    <mergeCell ref="D26:E26"/>
    <mergeCell ref="F8:O9"/>
    <mergeCell ref="G16:K16"/>
    <mergeCell ref="B18:C18"/>
    <mergeCell ref="D18:E18"/>
    <mergeCell ref="F18:G18"/>
    <mergeCell ref="H18:K18"/>
  </mergeCells>
  <phoneticPr fontId="3"/>
  <dataValidations count="3">
    <dataValidation type="list" allowBlank="1" showInputMessage="1" showErrorMessage="1" sqref="U22 U26" xr:uid="{C907B9D4-A4BA-4214-9FA1-242EB456D497}">
      <formula1>"　,なし,あり"</formula1>
    </dataValidation>
    <dataValidation type="list" allowBlank="1" showInputMessage="1" showErrorMessage="1" sqref="U17" xr:uid="{1F1BD6E2-010D-48A1-9650-12B8BC1E0DEB}">
      <formula1>"　,変更なし,増額,減額"</formula1>
    </dataValidation>
    <dataValidation type="list" allowBlank="1" showInputMessage="1" showErrorMessage="1" sqref="U20" xr:uid="{3B7C63A6-8385-4603-A20A-2E548A104BE1}">
      <formula1>"8%,10％"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W57"/>
  <sheetViews>
    <sheetView topLeftCell="A19"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1" t="s">
        <v>160</v>
      </c>
      <c r="U5" s="78">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29</v>
      </c>
      <c r="E7" s="6"/>
      <c r="F7" s="95" t="str">
        <f>U7</f>
        <v>令和5年度　　委託</v>
      </c>
      <c r="G7" s="95"/>
      <c r="H7" s="95"/>
      <c r="I7" s="95"/>
      <c r="J7" s="95"/>
      <c r="K7" s="95"/>
      <c r="L7" s="95"/>
      <c r="M7" s="95"/>
      <c r="N7" s="95"/>
      <c r="O7" s="95"/>
      <c r="P7" s="6"/>
      <c r="Q7" s="18"/>
      <c r="R7" s="8"/>
      <c r="T7" s="1" t="s">
        <v>50</v>
      </c>
      <c r="U7" s="78" t="s">
        <v>247</v>
      </c>
    </row>
    <row r="8" spans="1:21" x14ac:dyDescent="0.15">
      <c r="A8" s="5"/>
      <c r="B8" s="6"/>
      <c r="C8" s="6"/>
      <c r="D8" s="9"/>
      <c r="E8" s="6"/>
      <c r="F8" s="95"/>
      <c r="G8" s="95"/>
      <c r="H8" s="95"/>
      <c r="I8" s="95"/>
      <c r="J8" s="95"/>
      <c r="K8" s="95"/>
      <c r="L8" s="95"/>
      <c r="M8" s="95"/>
      <c r="N8" s="95"/>
      <c r="O8" s="95"/>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浜松市中区</v>
      </c>
      <c r="G11" s="6"/>
      <c r="H11" s="6"/>
      <c r="I11" s="6"/>
      <c r="J11" s="6"/>
      <c r="K11" s="6"/>
      <c r="L11" s="6"/>
      <c r="M11" s="6"/>
      <c r="N11" s="6"/>
      <c r="O11" s="6"/>
      <c r="P11" s="6"/>
      <c r="Q11" s="6"/>
      <c r="R11" s="8"/>
      <c r="T11" s="1" t="s">
        <v>30</v>
      </c>
      <c r="U11" s="78" t="s">
        <v>44</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6">
        <f>U14</f>
        <v>43191</v>
      </c>
      <c r="H14" s="97"/>
      <c r="I14" s="97"/>
      <c r="J14" s="97"/>
      <c r="K14" s="97"/>
      <c r="L14" s="6"/>
      <c r="M14" s="6"/>
      <c r="N14" s="6"/>
      <c r="O14" s="6"/>
      <c r="P14" s="6"/>
      <c r="Q14" s="6"/>
      <c r="R14" s="8"/>
      <c r="T14" s="1" t="s">
        <v>39</v>
      </c>
      <c r="U14" s="79">
        <v>43191</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6">
        <f>U16</f>
        <v>43616</v>
      </c>
      <c r="H16" s="97"/>
      <c r="I16" s="97"/>
      <c r="J16" s="97"/>
      <c r="K16" s="97"/>
      <c r="L16" s="6"/>
      <c r="M16" s="6"/>
      <c r="N16" s="6"/>
      <c r="O16" s="6"/>
      <c r="P16" s="6"/>
      <c r="Q16" s="6"/>
      <c r="R16" s="8"/>
      <c r="T16" s="1" t="s">
        <v>40</v>
      </c>
      <c r="U16" s="79">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7">
        <f>U20+K22</f>
        <v>55000</v>
      </c>
      <c r="G20" s="117"/>
      <c r="H20" s="117"/>
      <c r="I20" s="117"/>
      <c r="J20" s="6" t="s">
        <v>10</v>
      </c>
      <c r="K20" s="6"/>
      <c r="L20" s="6"/>
      <c r="M20" s="6"/>
      <c r="N20" s="6"/>
      <c r="O20" s="6"/>
      <c r="P20" s="6"/>
      <c r="Q20" s="6"/>
      <c r="R20" s="8"/>
      <c r="T20" s="1" t="s">
        <v>41</v>
      </c>
      <c r="U20" s="80">
        <v>50000</v>
      </c>
    </row>
    <row r="21" spans="1:22" x14ac:dyDescent="0.15">
      <c r="A21" s="5"/>
      <c r="B21" s="6"/>
      <c r="C21" s="6"/>
      <c r="D21" s="9"/>
      <c r="E21" s="6"/>
      <c r="F21" s="14"/>
      <c r="G21" s="14"/>
      <c r="H21" s="14"/>
      <c r="I21" s="14"/>
      <c r="J21" s="6"/>
      <c r="K21" s="6"/>
      <c r="L21" s="6"/>
      <c r="M21" s="6"/>
      <c r="N21" s="6"/>
      <c r="O21" s="6"/>
      <c r="P21" s="6"/>
      <c r="Q21" s="6"/>
      <c r="R21" s="8"/>
      <c r="T21" s="1" t="s">
        <v>42</v>
      </c>
    </row>
    <row r="22" spans="1:22" x14ac:dyDescent="0.15">
      <c r="A22" s="5"/>
      <c r="B22" s="6"/>
      <c r="C22" s="6" t="s">
        <v>7</v>
      </c>
      <c r="D22" s="6"/>
      <c r="E22" s="6"/>
      <c r="F22" s="6"/>
      <c r="G22" s="6"/>
      <c r="H22" s="6"/>
      <c r="I22" s="6"/>
      <c r="J22" s="6"/>
      <c r="K22" s="93">
        <f>ROUNDDOWN(U20*0.1,0)</f>
        <v>5000</v>
      </c>
      <c r="L22" s="93"/>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3">
        <f>IF(U28="請求可",U27,U28)</f>
        <v>0</v>
      </c>
      <c r="G27" s="93"/>
      <c r="H27" s="93"/>
      <c r="I27" s="93"/>
      <c r="J27" s="6" t="s">
        <v>10</v>
      </c>
      <c r="K27" s="6"/>
      <c r="L27" s="6"/>
      <c r="M27" s="6"/>
      <c r="N27" s="6"/>
      <c r="O27" s="6"/>
      <c r="P27" s="6"/>
      <c r="Q27" s="6"/>
      <c r="R27" s="8"/>
      <c r="T27" s="1" t="s">
        <v>46</v>
      </c>
      <c r="U27" s="81">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21" t="s">
        <v>34</v>
      </c>
      <c r="G31" s="21"/>
      <c r="H31" s="21"/>
      <c r="I31" s="21"/>
      <c r="J31" s="6"/>
      <c r="K31" s="6"/>
      <c r="L31" s="6"/>
      <c r="M31" s="6"/>
      <c r="N31" s="6"/>
      <c r="O31" s="6"/>
      <c r="P31" s="6"/>
      <c r="R31" s="8"/>
    </row>
    <row r="32" spans="1:22" x14ac:dyDescent="0.15">
      <c r="A32" s="5"/>
      <c r="B32" s="6"/>
      <c r="C32" s="6"/>
      <c r="D32" s="9"/>
      <c r="E32" s="6"/>
      <c r="F32" s="14"/>
      <c r="G32" s="14"/>
      <c r="H32" s="14"/>
      <c r="I32" s="14"/>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c r="C36" s="6"/>
      <c r="D36" s="6"/>
      <c r="E36" s="6"/>
      <c r="F36" s="6"/>
      <c r="G36" s="6"/>
      <c r="H36" s="6"/>
      <c r="I36" s="6"/>
      <c r="J36" s="6"/>
      <c r="K36" s="6"/>
      <c r="L36" s="6"/>
      <c r="M36" s="6"/>
      <c r="N36" s="6"/>
      <c r="O36" s="6"/>
      <c r="P36" s="6"/>
      <c r="Q36" s="6"/>
      <c r="R36" s="8"/>
    </row>
    <row r="37" spans="1:23" x14ac:dyDescent="0.15">
      <c r="A37" s="5"/>
      <c r="B37" s="6" t="s">
        <v>195</v>
      </c>
      <c r="C37" s="6"/>
      <c r="D37" s="6"/>
      <c r="E37" s="6"/>
      <c r="F37" s="6"/>
      <c r="G37" s="6"/>
      <c r="H37" s="6"/>
      <c r="I37" s="6"/>
      <c r="J37" s="6"/>
      <c r="K37" s="6"/>
      <c r="L37" s="6"/>
      <c r="M37" s="6"/>
      <c r="N37" s="6"/>
      <c r="O37" s="6"/>
      <c r="P37" s="6"/>
      <c r="Q37" s="6"/>
      <c r="R37" s="8"/>
    </row>
    <row r="38" spans="1:23" x14ac:dyDescent="0.15">
      <c r="A38" s="5"/>
      <c r="B38" s="6"/>
      <c r="C38" s="6"/>
      <c r="D38" s="6"/>
      <c r="E38" s="6"/>
      <c r="F38" s="6"/>
      <c r="G38" s="6"/>
      <c r="H38" s="6"/>
      <c r="I38" s="6"/>
      <c r="J38" s="6"/>
      <c r="K38" s="6"/>
      <c r="L38" s="6"/>
      <c r="M38" s="6"/>
      <c r="N38" s="6"/>
      <c r="O38" s="6"/>
      <c r="P38" s="6"/>
      <c r="Q38" s="6"/>
      <c r="R38" s="8"/>
    </row>
    <row r="39" spans="1:23" x14ac:dyDescent="0.15">
      <c r="A39" s="5"/>
      <c r="B39" s="6"/>
      <c r="C39" s="6" t="s">
        <v>36</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4">
        <f>U45</f>
        <v>45382</v>
      </c>
      <c r="M45" s="94"/>
      <c r="N45" s="94"/>
      <c r="O45" s="94"/>
      <c r="P45" s="20"/>
      <c r="Q45" s="6"/>
      <c r="R45" s="8"/>
      <c r="T45" s="1" t="s">
        <v>51</v>
      </c>
      <c r="U45" s="79">
        <v>45382</v>
      </c>
      <c r="W45" s="69"/>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t="s">
        <v>19</v>
      </c>
      <c r="I49" s="6"/>
      <c r="J49" s="10" t="s">
        <v>20</v>
      </c>
      <c r="K49" s="6"/>
      <c r="L49" s="6"/>
      <c r="M49" s="6"/>
      <c r="N49" s="6"/>
      <c r="O49" s="6" t="str">
        <f>U49</f>
        <v>石川　盛一郎</v>
      </c>
      <c r="Q49" s="6"/>
      <c r="R49" s="8"/>
      <c r="T49" s="1" t="s">
        <v>176</v>
      </c>
      <c r="U49" s="1" t="str">
        <f>IF(AND(44651&lt;U45,U45&lt;45383),"石川　盛一郎","")</f>
        <v>石川　盛一郎</v>
      </c>
    </row>
    <row r="50" spans="1:21" x14ac:dyDescent="0.15">
      <c r="A50" s="5"/>
      <c r="B50" s="6"/>
      <c r="C50" s="6"/>
      <c r="D50" s="6"/>
      <c r="E50" s="6"/>
      <c r="F50" s="6"/>
      <c r="G50" s="6"/>
      <c r="H50" s="6"/>
      <c r="I50" s="6"/>
      <c r="J50" s="10"/>
      <c r="K50" s="6"/>
      <c r="L50" s="6"/>
      <c r="M50" s="6"/>
      <c r="N50" s="6"/>
      <c r="O50" s="6"/>
      <c r="Q50" s="6"/>
      <c r="R50" s="8"/>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t="s">
        <v>21</v>
      </c>
      <c r="I52" s="6"/>
      <c r="J52" s="10" t="s">
        <v>22</v>
      </c>
      <c r="K52" s="6"/>
      <c r="L52" s="82"/>
      <c r="M52" s="82"/>
      <c r="N52" s="82"/>
      <c r="O52" s="82"/>
      <c r="P52" s="83"/>
      <c r="Q52" s="82"/>
      <c r="R52" s="8"/>
    </row>
    <row r="53" spans="1:21" x14ac:dyDescent="0.15">
      <c r="A53" s="5"/>
      <c r="B53" s="6"/>
      <c r="C53" s="6"/>
      <c r="D53" s="6"/>
      <c r="E53" s="6"/>
      <c r="F53" s="6"/>
      <c r="G53" s="6"/>
      <c r="H53" s="6"/>
      <c r="I53" s="6"/>
      <c r="J53" s="10" t="s">
        <v>23</v>
      </c>
      <c r="K53" s="6"/>
      <c r="L53" s="82"/>
      <c r="M53" s="82"/>
      <c r="N53" s="82"/>
      <c r="O53" s="82"/>
      <c r="P53" s="83"/>
      <c r="Q53" s="82"/>
      <c r="R53" s="8"/>
    </row>
    <row r="54" spans="1:21" x14ac:dyDescent="0.15">
      <c r="A54" s="5"/>
      <c r="B54" s="6"/>
      <c r="C54" s="6"/>
      <c r="D54" s="6"/>
      <c r="E54" s="6"/>
      <c r="F54" s="6"/>
      <c r="G54" s="6"/>
      <c r="H54" s="6"/>
      <c r="I54" s="6"/>
      <c r="J54" s="10" t="s">
        <v>24</v>
      </c>
      <c r="K54" s="6"/>
      <c r="L54" s="82"/>
      <c r="M54" s="82"/>
      <c r="N54" s="82"/>
      <c r="O54" s="82"/>
      <c r="P54" s="83"/>
      <c r="Q54" s="82"/>
      <c r="R54" s="8"/>
    </row>
    <row r="55" spans="1:21" x14ac:dyDescent="0.15">
      <c r="A55" s="5"/>
      <c r="B55" s="6"/>
      <c r="C55" s="6"/>
      <c r="D55" s="6"/>
      <c r="E55" s="6"/>
      <c r="F55" s="6"/>
      <c r="G55" s="6"/>
      <c r="H55" s="6"/>
      <c r="I55" s="6"/>
      <c r="J55" s="6"/>
      <c r="K55" s="6"/>
      <c r="L55" s="6"/>
      <c r="M55" s="6"/>
      <c r="N55" s="6"/>
      <c r="O55" s="6"/>
      <c r="P55" s="6"/>
      <c r="Q55" s="6"/>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7">
    <mergeCell ref="F27:I27"/>
    <mergeCell ref="L45:O45"/>
    <mergeCell ref="F7:O8"/>
    <mergeCell ref="G14:K14"/>
    <mergeCell ref="G16:K16"/>
    <mergeCell ref="F20:I20"/>
    <mergeCell ref="K22:L22"/>
  </mergeCells>
  <phoneticPr fontId="3"/>
  <dataValidations count="2">
    <dataValidation type="list" allowBlank="1" showInputMessage="1" showErrorMessage="1" sqref="U33" xr:uid="{00000000-0002-0000-0600-000000000000}">
      <formula1>"　,第1号　現金,第3号　金融機関,第4号　東日本保証,第5号　履行ボンド,第6号　履行保証保険"</formula1>
    </dataValidation>
    <dataValidation type="list" allowBlank="1" showInputMessage="1" showErrorMessage="1" sqref="U25" xr:uid="{00000000-0002-0000-0600-000001000000}">
      <formula1>"当初のみ,中間含む,なし"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使い方</vt:lpstr>
      <vt:lpstr>工事契約書</vt:lpstr>
      <vt:lpstr>課税事業者の届出（工事）</vt:lpstr>
      <vt:lpstr>工事契約書 (電子契約)</vt:lpstr>
      <vt:lpstr>仲裁合意書</vt:lpstr>
      <vt:lpstr>工事公契約誓約書</vt:lpstr>
      <vt:lpstr>工事変更契約書 </vt:lpstr>
      <vt:lpstr>工事変更契約書  (電子契約)</vt:lpstr>
      <vt:lpstr>委託契約書</vt:lpstr>
      <vt:lpstr>課税事業者の届出 (委託)</vt:lpstr>
      <vt:lpstr>委託公契約誓約書</vt:lpstr>
      <vt:lpstr>委託変更契約書 </vt:lpstr>
      <vt:lpstr>委託契約書!Print_Area</vt:lpstr>
      <vt:lpstr>'委託変更契約書 '!Print_Area</vt:lpstr>
      <vt:lpstr>工事契約書!Print_Area</vt:lpstr>
      <vt:lpstr>'工事契約書 (電子契約)'!Print_Area</vt:lpstr>
      <vt:lpstr>'工事変更契約書 '!Print_Area</vt:lpstr>
      <vt:lpstr>'工事変更契約書  (電子契約)'!Print_Area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プロファイル管理用ユーザー</dc:creator>
  <cp:lastModifiedBy>Setup</cp:lastModifiedBy>
  <cp:lastPrinted>2024-03-29T04:06:09Z</cp:lastPrinted>
  <dcterms:created xsi:type="dcterms:W3CDTF">2019-01-21T04:25:31Z</dcterms:created>
  <dcterms:modified xsi:type="dcterms:W3CDTF">2024-03-29T04:08:29Z</dcterms:modified>
</cp:coreProperties>
</file>